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76" activeTab="4"/>
  </bookViews>
  <sheets>
    <sheet name="Прил-е № 2 (1 этап-тариф КП)" sheetId="17" r:id="rId1"/>
    <sheet name="Прил-е № 3 (2 этап-услуги)" sheetId="16" r:id="rId2"/>
    <sheet name="Прил-е № 4 (1этап-услуги)" sheetId="18" r:id="rId3"/>
    <sheet name="Пр №5_ жен_Тариф_по возрастам" sheetId="14" r:id="rId4"/>
    <sheet name="ПР_№6_мужчины_Тариф" sheetId="13" r:id="rId5"/>
  </sheets>
  <definedNames>
    <definedName name="_xlnm.Print_Titles" localSheetId="3">'Пр №5_ жен_Тариф_по возрастам'!$9:$11</definedName>
    <definedName name="_xlnm.Print_Titles" localSheetId="1">'Прил-е № 3 (2 этап-услуги)'!$7:$8</definedName>
    <definedName name="_xlnm.Print_Titles" localSheetId="2">'Прил-е № 4 (1этап-услуги)'!$7:$8</definedName>
    <definedName name="_xlnm.Print_Area" localSheetId="3">'Пр №5_ жен_Тариф_по возрастам'!$A$1:$P$28</definedName>
    <definedName name="_xlnm.Print_Area" localSheetId="4">ПР_№6_мужчины_Тариф!$A$1:$C$26</definedName>
    <definedName name="_xlnm.Print_Area" localSheetId="0">'Прил-е № 2 (1 этап-тариф КП)'!$A$1:$D$11</definedName>
    <definedName name="_xlnm.Print_Area" localSheetId="1">'Прил-е № 3 (2 этап-услуги)'!$A$1:$C$31</definedName>
    <definedName name="_xlnm.Print_Area" localSheetId="2">'Прил-е № 4 (1этап-услуги)'!$A$1:$C$23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4" l="1"/>
  <c r="F17" i="14"/>
  <c r="G17" i="14"/>
  <c r="H17" i="14"/>
  <c r="I17" i="14"/>
  <c r="J17" i="14"/>
  <c r="K17" i="14"/>
  <c r="L17" i="14"/>
  <c r="M17" i="14"/>
  <c r="N17" i="14"/>
  <c r="O17" i="14"/>
  <c r="P17" i="14"/>
  <c r="D17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D18" i="14"/>
  <c r="C21" i="14"/>
  <c r="C22" i="14"/>
  <c r="C20" i="14"/>
  <c r="C19" i="14"/>
  <c r="C18" i="14"/>
  <c r="C26" i="14"/>
  <c r="C27" i="14"/>
  <c r="C25" i="14"/>
  <c r="P24" i="14"/>
  <c r="C10" i="16"/>
  <c r="C24" i="14"/>
  <c r="C17" i="18" l="1"/>
  <c r="O19" i="14"/>
  <c r="N19" i="14"/>
  <c r="N16" i="14" s="1"/>
  <c r="L19" i="14"/>
  <c r="L16" i="14" s="1"/>
  <c r="K19" i="14"/>
  <c r="K16" i="14" s="1"/>
  <c r="I19" i="14"/>
  <c r="I16" i="14" s="1"/>
  <c r="H19" i="14"/>
  <c r="H16" i="14" s="1"/>
  <c r="F19" i="14"/>
  <c r="F16" i="14" s="1"/>
  <c r="E19" i="14"/>
  <c r="E16" i="14" s="1"/>
  <c r="P16" i="14"/>
  <c r="M16" i="14"/>
  <c r="J16" i="14"/>
  <c r="G16" i="14"/>
  <c r="D16" i="14"/>
  <c r="O16" i="14"/>
  <c r="C21" i="16" l="1"/>
  <c r="C17" i="13"/>
  <c r="C16" i="13" s="1"/>
  <c r="C15" i="13" l="1"/>
  <c r="C19" i="13"/>
  <c r="C20" i="13"/>
  <c r="C21" i="13"/>
  <c r="C22" i="13"/>
  <c r="C18" i="13"/>
  <c r="C28" i="16"/>
  <c r="B9" i="17"/>
  <c r="E27" i="14" l="1"/>
  <c r="F27" i="14"/>
  <c r="G27" i="14"/>
  <c r="H27" i="14"/>
  <c r="I27" i="14"/>
  <c r="J27" i="14"/>
  <c r="K27" i="14"/>
  <c r="L27" i="14"/>
  <c r="M27" i="14"/>
  <c r="N27" i="14"/>
  <c r="O27" i="14"/>
  <c r="P27" i="14"/>
  <c r="D27" i="14"/>
  <c r="E25" i="14" l="1"/>
  <c r="F25" i="14"/>
  <c r="G25" i="14"/>
  <c r="H25" i="14"/>
  <c r="I25" i="14"/>
  <c r="J25" i="14"/>
  <c r="K25" i="14"/>
  <c r="L25" i="14"/>
  <c r="M25" i="14"/>
  <c r="N25" i="14"/>
  <c r="O25" i="14"/>
  <c r="P25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D26" i="14"/>
  <c r="D25" i="14"/>
  <c r="C23" i="13" l="1"/>
  <c r="E22" i="14" l="1"/>
  <c r="F22" i="14"/>
  <c r="G22" i="14"/>
  <c r="H22" i="14"/>
  <c r="I22" i="14"/>
  <c r="J22" i="14"/>
  <c r="K22" i="14"/>
  <c r="L22" i="14"/>
  <c r="M22" i="14"/>
  <c r="N22" i="14"/>
  <c r="O22" i="14"/>
  <c r="D22" i="14"/>
  <c r="O21" i="14"/>
  <c r="N21" i="14"/>
  <c r="L21" i="14"/>
  <c r="K21" i="14"/>
  <c r="I21" i="14"/>
  <c r="H21" i="14"/>
  <c r="F21" i="14"/>
  <c r="E21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D20" i="14"/>
  <c r="P13" i="14" l="1"/>
  <c r="D11" i="17" s="1"/>
  <c r="O13" i="14"/>
  <c r="N13" i="14"/>
  <c r="M13" i="14"/>
  <c r="L13" i="14"/>
  <c r="K13" i="14"/>
  <c r="J13" i="14"/>
  <c r="I13" i="14"/>
  <c r="H13" i="14"/>
  <c r="G13" i="14"/>
  <c r="F13" i="14"/>
  <c r="E13" i="14"/>
  <c r="D10" i="17" s="1"/>
  <c r="D13" i="14"/>
  <c r="D9" i="17" s="1"/>
</calcChain>
</file>

<file path=xl/sharedStrings.xml><?xml version="1.0" encoding="utf-8"?>
<sst xmlns="http://schemas.openxmlformats.org/spreadsheetml/2006/main" count="207" uniqueCount="129">
  <si>
    <t>микроскопическое исследование влагалищных мазков</t>
  </si>
  <si>
    <t>у женщин прием (осмотр) врачом акушером-гинекологом*</t>
  </si>
  <si>
    <t>пальпация молочных желез*</t>
  </si>
  <si>
    <t>Показатель</t>
  </si>
  <si>
    <t>18 лет</t>
  </si>
  <si>
    <t>19 лет</t>
  </si>
  <si>
    <t>20 лет</t>
  </si>
  <si>
    <t>21 лет</t>
  </si>
  <si>
    <t>22 лет</t>
  </si>
  <si>
    <t>23 лет</t>
  </si>
  <si>
    <t>24 лет</t>
  </si>
  <si>
    <t>25 лет</t>
  </si>
  <si>
    <t>26 лет</t>
  </si>
  <si>
    <t>27 лет</t>
  </si>
  <si>
    <t>28 лет</t>
  </si>
  <si>
    <t>29 лет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</si>
  <si>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</si>
  <si>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Второй этап диспансеризации включает:</t>
  </si>
  <si>
    <t xml:space="preserve">ультразвуковое исследование органов малого таза в начале или середине менструального цикла; </t>
  </si>
  <si>
    <t xml:space="preserve">ультразвуковое исследование молочных желез; </t>
  </si>
  <si>
    <t>повторный прием (осмотр) врачом акушером-гинекологом</t>
  </si>
  <si>
    <t>ультразвуковое исследование предстательной железы и органов мошонки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</si>
  <si>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</si>
  <si>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№ п/п</t>
  </si>
  <si>
    <t>женщины в возрасте от 18 до 49 лет</t>
  </si>
  <si>
    <t>Первый этап диспансеризации включает (для женщин):</t>
  </si>
  <si>
    <t>мужчины</t>
  </si>
  <si>
    <t>Первый этап диспансеризации включает (для мужчин):</t>
  </si>
  <si>
    <t>Второй этап диспансеризации включает (для мужчин):</t>
  </si>
  <si>
    <t>х</t>
  </si>
  <si>
    <t>цитологическое исследование мазка с поверхности шейки матки и цервикального канала (за исключением случаев невозможности проведения исследования по медицинским показаниям в связи с экстирпацией матки, virgo). 
Цитологическое исследование мазка (соскоба) с шейки матки проводится при его окрашивании по Папаниколау (другие способы окраски не допускаются)*</t>
  </si>
  <si>
    <t xml:space="preserve"> * позициии с прочерком учтены в первом этапе профилактического медицинского осмотра и диспансеризации определенных групп взрослого населения </t>
  </si>
  <si>
    <t>Тариф за единицу объема медицинской помощи</t>
  </si>
  <si>
    <t>Стоимость комплексного посещения в рамках диспансеризации взрослого населения репродуктивного возраста по оценке репродуктивного здоровья у женщин</t>
  </si>
  <si>
    <t>A01.20.006</t>
  </si>
  <si>
    <t>A04.20.002</t>
  </si>
  <si>
    <t>A04.30.010</t>
  </si>
  <si>
    <t>A04.21.001</t>
  </si>
  <si>
    <t>A04.28.003</t>
  </si>
  <si>
    <t>B03.053.002</t>
  </si>
  <si>
    <t>A26.20.020.001</t>
  </si>
  <si>
    <t xml:space="preserve"> Определение ДНК хламидии трахоматис (Chlamydia trachomatis) в отделяемом слизистых оболочек женских половых органов методом ПЦР</t>
  </si>
  <si>
    <t xml:space="preserve"> Определение ДНК микоплазмы гениталиум (Mycoplasma genitalium) в отделяемом слизистых оболочек женских половых органов методом ПЦР</t>
  </si>
  <si>
    <t>A26.20.027.001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</si>
  <si>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</si>
  <si>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A26.20.029.001</t>
  </si>
  <si>
    <t>Определение ДНК трихомонас вагиналис (Trichomonas vaginalis) в отделяемом слизистых оболочек женских половых органов методом ПЦР</t>
  </si>
  <si>
    <t xml:space="preserve"> Определение ДНК гонококка (Neiseria gonorrhoeae) в отделяемом слизистых оболочек женских половых органов методом ПЦР</t>
  </si>
  <si>
    <t>A26.20.022.001</t>
  </si>
  <si>
    <t>у женщин в возрасте 18 - 29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реакции, в том числе:</t>
  </si>
  <si>
    <t xml:space="preserve">A26.21.038.001
</t>
  </si>
  <si>
    <t>Определение ДНК хламидии трахоматис (Chlamydia trachomatis) в секрете простаты методом ПЦР</t>
  </si>
  <si>
    <t xml:space="preserve">A26.21.040.001
</t>
  </si>
  <si>
    <t xml:space="preserve">A26.21.041.001
</t>
  </si>
  <si>
    <t xml:space="preserve">A26.21.043.001
</t>
  </si>
  <si>
    <t>Определение ДНК уреаплазм (Ureaplasma spp.) в секрете простаты методом ПЦР</t>
  </si>
  <si>
    <t>Определение ДНК трихомонас вагиналис (Trichomonas vaginalis) в секрете простаты методом ПЦР</t>
  </si>
  <si>
    <t>Определение ДНК гонококка (Neisseria gonorrhoeae) в секрете простаты методом ПЦР</t>
  </si>
  <si>
    <t xml:space="preserve">A26.21.037.001
</t>
  </si>
  <si>
    <t>Определение ДНК микоплазмы гениталиум (Mycoplasma genitalium) в секрете простаты методом ПЦР</t>
  </si>
  <si>
    <t>Ультразвуковое исследование предстательной железы и органов мошонки, в том числе: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</si>
  <si>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реакции, в том числе:</t>
  </si>
  <si>
    <t>-</t>
  </si>
  <si>
    <t>4</t>
  </si>
  <si>
    <t>5</t>
  </si>
  <si>
    <t>10</t>
  </si>
  <si>
    <t>11</t>
  </si>
  <si>
    <t>16</t>
  </si>
  <si>
    <t>B04.001.002.001</t>
  </si>
  <si>
    <t>к Порядку проведения  диспансеризации определенных групп взрослого населения по оценке репродуктивного здоровья</t>
  </si>
  <si>
    <t>СТОИМОСТЬ</t>
  </si>
  <si>
    <t xml:space="preserve"> диспансеризации взрослого населения репродуктивного возраста по оценке репродуктивного здоровья
 и включенных в него исследований и иных медицинских вмешательств </t>
  </si>
  <si>
    <t>Приложение № 3</t>
  </si>
  <si>
    <t>B04.001.002.002</t>
  </si>
  <si>
    <t>Код услуги</t>
  </si>
  <si>
    <t>A11.20.025</t>
  </si>
  <si>
    <t>A08.20.017</t>
  </si>
  <si>
    <t>Наименование услуги</t>
  </si>
  <si>
    <t>Стоимость одной услуги (руб.)</t>
  </si>
  <si>
    <t>A02.20.001</t>
  </si>
  <si>
    <t>МУЖЧИНЫ</t>
  </si>
  <si>
    <t>ЖЕНЩИНЫ</t>
  </si>
  <si>
    <t>возраст (лет)</t>
  </si>
  <si>
    <t>стоимость</t>
  </si>
  <si>
    <t>к Порядку проведения  диспансеризации определенных групп
взрослого населения по оценке репродуктивного здоровья</t>
  </si>
  <si>
    <t>Спермограмма</t>
  </si>
  <si>
    <t>Ультразвуковое исследование органов мошонки</t>
  </si>
  <si>
    <t>от 18 лет и старше</t>
  </si>
  <si>
    <t>Стоимость 1 этапа (руб.)</t>
  </si>
  <si>
    <t>18, 21, 24, 27</t>
  </si>
  <si>
    <t>от 30 до 49</t>
  </si>
  <si>
    <t>в возрасте 30 - 49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реакции, в том числе:</t>
  </si>
  <si>
    <t xml:space="preserve">Ультразвуковое исследование органов малого таза в начале или середине менструального цикла; </t>
  </si>
  <si>
    <t xml:space="preserve">Ультразвуковое исследование молочных желез; </t>
  </si>
  <si>
    <t>Повторный прием (осмотр) врачом акушером-гинекологом</t>
  </si>
  <si>
    <t>1) У ЖЕНЩИН</t>
  </si>
  <si>
    <t>2) У МУЖЧИН</t>
  </si>
  <si>
    <t>Ультразвуковое исследование предстательной железы и органов мошонки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</si>
  <si>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</si>
  <si>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B04.053.002.001
или
B04.057.002.001</t>
  </si>
  <si>
    <t>B04.053.002
или
B04.057.002</t>
  </si>
  <si>
    <t>19, 20, 22, 23, 25, 26, 28, 29</t>
  </si>
  <si>
    <t>A12.20.001</t>
  </si>
  <si>
    <t>стоимость в разрезе возрастов</t>
  </si>
  <si>
    <t>код услуги</t>
  </si>
  <si>
    <t>A11.20.005</t>
  </si>
  <si>
    <t>Получение соскоба с шейки матки</t>
  </si>
  <si>
    <t>в возрасте 30 - 49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реакци, в том числе:</t>
  </si>
  <si>
    <t>A11.28.006.001</t>
  </si>
  <si>
    <t>Получение соскоба из уретры</t>
  </si>
  <si>
    <t>осмотр шейки матки в зеркалах с забором материала на исследование*, в том числе</t>
  </si>
  <si>
    <t>получение влагалищного мазка</t>
  </si>
  <si>
    <t>осмотр шейки матки в зеркалах*</t>
  </si>
  <si>
    <t>Осмотр (исследование, манипуляция)</t>
  </si>
  <si>
    <t>Цена за одну услугу (рублей)</t>
  </si>
  <si>
    <t xml:space="preserve">* расходы на проведение исследования (манипуляции) учтены в тарифе первого этапа профилактического медицинского осмотра и диспансеризации определенных групп взрослого населения </t>
  </si>
  <si>
    <t>от 30 до 49 лет</t>
  </si>
  <si>
    <r>
      <rPr>
        <b/>
        <sz val="12"/>
        <color theme="1"/>
        <rFont val="Times New Roman"/>
        <family val="1"/>
        <charset val="204"/>
      </rPr>
      <t xml:space="preserve">цитологическое исследование мазка с поверхности шейки матки и цервикального канала (за исключением случаев невозможности проведения исследования по медицинским показаниям в связи с экстирпацией матки, virgo). 
Цитологическое исследование мазка (соскоба) с шейки матки проводится при его окрашивании по Папаниколау (другие способы окраски не допускаются). 
</t>
    </r>
    <r>
      <rPr>
        <u/>
        <sz val="12"/>
        <color theme="1"/>
        <rFont val="Times New Roman"/>
        <family val="1"/>
        <charset val="204"/>
      </rPr>
      <t>Для возрастных групп, котрым исследование не положено в рамках 1 этапа диспансеризации взрослого населения.</t>
    </r>
  </si>
  <si>
    <r>
      <rPr>
        <b/>
        <sz val="12"/>
        <color theme="1"/>
        <rFont val="Times New Roman"/>
        <family val="1"/>
        <charset val="204"/>
      </rPr>
      <t>осмотр шейки матки в зеркалах с забором материала на исследование</t>
    </r>
    <r>
      <rPr>
        <sz val="12"/>
        <color theme="1"/>
        <rFont val="Times New Roman"/>
        <family val="1"/>
        <charset val="204"/>
      </rPr>
      <t>*, в том числе:</t>
    </r>
  </si>
  <si>
    <t>к Порядку проведения  диспансеризации определенных групп
 взрослого населения по оценке репродуктивного здоровья</t>
  </si>
  <si>
    <t>Приложение № 2</t>
  </si>
  <si>
    <t>получение соскоба с шейки матки (для возрастных групп, котрым исследование не положено в рамках 1 этапа диспансеризации взрослого населения)*</t>
  </si>
  <si>
    <t xml:space="preserve">A26.20.026.001 </t>
  </si>
  <si>
    <t>Приложение № 5</t>
  </si>
  <si>
    <t>Приложение № 6</t>
  </si>
  <si>
    <t>Приложение № 4</t>
  </si>
  <si>
    <t>Тарифы 
исследований и иных медицинских вмешательств, проводимых в рамках 1 этапа определенных групп
 взрослого населения по оценке репродуктивного здоровья</t>
  </si>
  <si>
    <t>СТОИМОСТЬ I ЭТАПА КОМПЛЕКСНОГО ПОСЕЩЕНИЯ ДИСПАНСЕРИЗАЦИИ ВЗРОСЛОГО НАСЕЛЕНИЯ РЕПРОДУКТИВНОГО ВОЗРАСТА ПО ОЦЕНКЕ РЕПРОДУКТИВНОГО ЗДОРОВЬЯ</t>
  </si>
  <si>
    <t>СТОИМОСТЬ II ЭТАПА ДИСПАНСЕРИЗАЦИИ ВЗРОСЛОГО НАСЕЛЕНИЯ РЕПРОДУКТИВНОГО ВОЗРАСТА ПО ОЦЕНКЕ РЕПРОДУКТИВНОГО ЗДОРОВЬЯ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</si>
</sst>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_-;\-* #,##0.0_-;_-* &quot;-&quot;??_-;_-@_-"/>
    <numFmt numFmtId="165" formatCode="0.0"/>
    <numFmt numFmtId="166" formatCode="#,##0.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rgb="FFC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155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43" fontId="7" fillId="0" borderId="1" xfId="1" applyFont="1" applyBorder="1" applyAlignment="1" applyProtection="1">
      <alignment horizontal="right" vertical="center" wrapText="1"/>
    </xf>
    <xf numFmtId="43" fontId="6" fillId="0" borderId="1" xfId="1" applyFont="1" applyBorder="1" applyAlignment="1" applyProtection="1">
      <alignment horizontal="right"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7" fillId="0" borderId="1" xfId="1" applyNumberFormat="1" applyFont="1" applyBorder="1" applyAlignment="1" applyProtection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4" fillId="2" borderId="0" xfId="0" applyFont="1" applyFill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vertical="center" wrapText="1"/>
    </xf>
    <xf numFmtId="164" fontId="20" fillId="3" borderId="1" xfId="0" applyNumberFormat="1" applyFont="1" applyFill="1" applyBorder="1" applyAlignment="1">
      <alignment vertical="center" wrapText="1"/>
    </xf>
    <xf numFmtId="0" fontId="4" fillId="0" borderId="0" xfId="0" applyFont="1"/>
    <xf numFmtId="0" fontId="4" fillId="0" borderId="0" xfId="2" applyFont="1"/>
    <xf numFmtId="0" fontId="16" fillId="0" borderId="0" xfId="2" applyFont="1"/>
    <xf numFmtId="0" fontId="24" fillId="0" borderId="1" xfId="2" applyFont="1" applyBorder="1" applyAlignment="1">
      <alignment vertical="center" wrapText="1"/>
    </xf>
    <xf numFmtId="166" fontId="4" fillId="0" borderId="0" xfId="2" applyNumberFormat="1" applyFont="1"/>
    <xf numFmtId="0" fontId="5" fillId="4" borderId="13" xfId="2" applyFont="1" applyFill="1" applyBorder="1" applyAlignment="1">
      <alignment horizontal="center" vertical="center" wrapText="1"/>
    </xf>
    <xf numFmtId="0" fontId="5" fillId="4" borderId="14" xfId="2" applyFont="1" applyFill="1" applyBorder="1" applyAlignment="1">
      <alignment horizontal="center"/>
    </xf>
    <xf numFmtId="4" fontId="4" fillId="0" borderId="0" xfId="2" applyNumberFormat="1" applyFont="1"/>
    <xf numFmtId="2" fontId="16" fillId="0" borderId="0" xfId="2" applyNumberFormat="1" applyFont="1"/>
    <xf numFmtId="0" fontId="25" fillId="0" borderId="0" xfId="2" applyFont="1"/>
    <xf numFmtId="166" fontId="25" fillId="0" borderId="0" xfId="2" applyNumberFormat="1" applyFont="1"/>
    <xf numFmtId="0" fontId="4" fillId="3" borderId="0" xfId="0" applyFont="1" applyFill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4" fontId="9" fillId="3" borderId="1" xfId="0" applyNumberFormat="1" applyFont="1" applyFill="1" applyBorder="1" applyAlignment="1">
      <alignment vertical="center" wrapText="1"/>
    </xf>
    <xf numFmtId="0" fontId="5" fillId="0" borderId="1" xfId="2" applyFont="1" applyBorder="1" applyAlignment="1">
      <alignment vertical="center" wrapText="1"/>
    </xf>
    <xf numFmtId="0" fontId="20" fillId="0" borderId="2" xfId="2" applyFont="1" applyBorder="1" applyAlignment="1">
      <alignment horizontal="left" vertical="center" wrapText="1"/>
    </xf>
    <xf numFmtId="0" fontId="20" fillId="3" borderId="1" xfId="2" applyFont="1" applyFill="1" applyBorder="1" applyAlignment="1">
      <alignment horizontal="justify" vertical="center" wrapText="1"/>
    </xf>
    <xf numFmtId="0" fontId="5" fillId="0" borderId="0" xfId="2" applyFont="1"/>
    <xf numFmtId="0" fontId="26" fillId="0" borderId="0" xfId="2" applyFont="1"/>
    <xf numFmtId="0" fontId="18" fillId="0" borderId="1" xfId="0" applyFont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27" fillId="0" borderId="2" xfId="2" applyFont="1" applyBorder="1" applyAlignment="1">
      <alignment horizontal="left" vertical="center" wrapText="1"/>
    </xf>
    <xf numFmtId="0" fontId="24" fillId="0" borderId="0" xfId="2" applyFont="1"/>
    <xf numFmtId="166" fontId="24" fillId="0" borderId="0" xfId="2" applyNumberFormat="1" applyFont="1"/>
    <xf numFmtId="0" fontId="29" fillId="0" borderId="0" xfId="2" applyFont="1"/>
    <xf numFmtId="0" fontId="28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7" fillId="3" borderId="0" xfId="0" applyFont="1" applyFill="1" applyAlignment="1">
      <alignment vertical="center" wrapText="1"/>
    </xf>
    <xf numFmtId="0" fontId="22" fillId="3" borderId="0" xfId="0" applyFont="1" applyFill="1" applyAlignment="1">
      <alignment vertical="center" wrapText="1"/>
    </xf>
    <xf numFmtId="0" fontId="4" fillId="0" borderId="15" xfId="2" applyFont="1" applyBorder="1" applyAlignment="1">
      <alignment horizontal="center" vertical="center" wrapText="1"/>
    </xf>
    <xf numFmtId="166" fontId="5" fillId="0" borderId="16" xfId="2" applyNumberFormat="1" applyFont="1" applyBorder="1" applyAlignment="1">
      <alignment vertical="center" wrapText="1"/>
    </xf>
    <xf numFmtId="166" fontId="5" fillId="0" borderId="17" xfId="2" applyNumberFormat="1" applyFont="1" applyBorder="1" applyAlignment="1">
      <alignment vertical="center" wrapText="1"/>
    </xf>
    <xf numFmtId="166" fontId="9" fillId="3" borderId="1" xfId="0" applyNumberFormat="1" applyFont="1" applyFill="1" applyBorder="1" applyAlignment="1">
      <alignment vertical="center" wrapText="1"/>
    </xf>
    <xf numFmtId="43" fontId="8" fillId="0" borderId="1" xfId="1" applyFont="1" applyBorder="1" applyAlignment="1" applyProtection="1">
      <alignment horizontal="right" vertical="center" wrapText="1"/>
    </xf>
    <xf numFmtId="0" fontId="20" fillId="0" borderId="1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43" fontId="33" fillId="0" borderId="1" xfId="1" applyFont="1" applyBorder="1" applyAlignment="1" applyProtection="1">
      <alignment horizontal="right" vertical="center" wrapText="1"/>
    </xf>
    <xf numFmtId="0" fontId="34" fillId="3" borderId="0" xfId="0" applyFont="1" applyFill="1" applyAlignment="1">
      <alignment vertical="center" wrapText="1"/>
    </xf>
    <xf numFmtId="164" fontId="15" fillId="0" borderId="1" xfId="0" applyNumberFormat="1" applyFont="1" applyBorder="1" applyAlignment="1">
      <alignment horizontal="right" vertical="center" wrapText="1"/>
    </xf>
    <xf numFmtId="0" fontId="4" fillId="0" borderId="0" xfId="3" applyFont="1"/>
    <xf numFmtId="0" fontId="16" fillId="0" borderId="0" xfId="3" applyFont="1"/>
    <xf numFmtId="0" fontId="21" fillId="0" borderId="0" xfId="3" applyFont="1"/>
    <xf numFmtId="0" fontId="36" fillId="0" borderId="1" xfId="3" applyFont="1" applyBorder="1" applyAlignment="1">
      <alignment vertical="center" wrapText="1"/>
    </xf>
    <xf numFmtId="165" fontId="37" fillId="3" borderId="1" xfId="3" applyNumberFormat="1" applyFont="1" applyFill="1" applyBorder="1" applyAlignment="1">
      <alignment horizontal="right" vertical="center" wrapText="1"/>
    </xf>
    <xf numFmtId="165" fontId="4" fillId="0" borderId="0" xfId="3" applyNumberFormat="1" applyFont="1"/>
    <xf numFmtId="0" fontId="37" fillId="0" borderId="1" xfId="3" applyFont="1" applyBorder="1" applyAlignment="1">
      <alignment vertical="center" wrapText="1"/>
    </xf>
    <xf numFmtId="0" fontId="24" fillId="0" borderId="1" xfId="3" applyFont="1" applyBorder="1" applyAlignment="1">
      <alignment vertical="center" wrapText="1"/>
    </xf>
    <xf numFmtId="0" fontId="27" fillId="0" borderId="1" xfId="3" applyFont="1" applyBorder="1" applyAlignment="1">
      <alignment vertical="center" wrapText="1"/>
    </xf>
    <xf numFmtId="165" fontId="17" fillId="0" borderId="0" xfId="3" applyNumberFormat="1" applyFont="1"/>
    <xf numFmtId="0" fontId="17" fillId="0" borderId="0" xfId="3" applyFont="1"/>
    <xf numFmtId="0" fontId="38" fillId="0" borderId="0" xfId="3" applyFont="1"/>
    <xf numFmtId="0" fontId="27" fillId="3" borderId="1" xfId="3" applyFont="1" applyFill="1" applyBorder="1" applyAlignment="1">
      <alignment vertical="center" wrapText="1"/>
    </xf>
    <xf numFmtId="0" fontId="4" fillId="0" borderId="1" xfId="3" applyFont="1" applyBorder="1" applyAlignment="1">
      <alignment vertical="center" wrapText="1"/>
    </xf>
    <xf numFmtId="165" fontId="39" fillId="0" borderId="0" xfId="3" applyNumberFormat="1" applyFont="1"/>
    <xf numFmtId="0" fontId="21" fillId="0" borderId="1" xfId="3" applyFont="1" applyBorder="1" applyAlignment="1">
      <alignment vertical="center" wrapText="1"/>
    </xf>
    <xf numFmtId="165" fontId="32" fillId="3" borderId="1" xfId="3" applyNumberFormat="1" applyFont="1" applyFill="1" applyBorder="1" applyAlignment="1">
      <alignment horizontal="right" vertical="center"/>
    </xf>
    <xf numFmtId="0" fontId="5" fillId="0" borderId="1" xfId="3" applyFont="1" applyBorder="1" applyAlignment="1">
      <alignment vertical="center" wrapText="1"/>
    </xf>
    <xf numFmtId="0" fontId="31" fillId="0" borderId="1" xfId="3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66" fontId="9" fillId="0" borderId="1" xfId="1" applyNumberFormat="1" applyFont="1" applyBorder="1" applyAlignment="1" applyProtection="1">
      <alignment horizontal="right" vertical="center" wrapText="1"/>
    </xf>
    <xf numFmtId="164" fontId="9" fillId="0" borderId="1" xfId="1" applyNumberFormat="1" applyFont="1" applyBorder="1" applyAlignment="1" applyProtection="1">
      <alignment horizontal="right" vertical="center" wrapText="1"/>
    </xf>
    <xf numFmtId="164" fontId="42" fillId="0" borderId="1" xfId="1" applyNumberFormat="1" applyFont="1" applyBorder="1" applyAlignment="1" applyProtection="1">
      <alignment horizontal="right" vertical="center" wrapText="1"/>
    </xf>
    <xf numFmtId="165" fontId="20" fillId="3" borderId="1" xfId="3" applyNumberFormat="1" applyFont="1" applyFill="1" applyBorder="1" applyAlignment="1">
      <alignment horizontal="right" vertical="center"/>
    </xf>
    <xf numFmtId="165" fontId="21" fillId="3" borderId="1" xfId="3" applyNumberFormat="1" applyFont="1" applyFill="1" applyBorder="1" applyAlignment="1">
      <alignment horizontal="right" vertical="center"/>
    </xf>
    <xf numFmtId="0" fontId="4" fillId="0" borderId="13" xfId="2" applyFont="1" applyBorder="1" applyAlignment="1">
      <alignment horizontal="center" vertical="center" wrapText="1"/>
    </xf>
    <xf numFmtId="166" fontId="5" fillId="0" borderId="14" xfId="2" applyNumberFormat="1" applyFont="1" applyBorder="1" applyAlignment="1">
      <alignment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/>
    </xf>
    <xf numFmtId="0" fontId="5" fillId="4" borderId="2" xfId="2" applyFont="1" applyFill="1" applyBorder="1" applyAlignment="1">
      <alignment horizontal="center"/>
    </xf>
    <xf numFmtId="0" fontId="21" fillId="0" borderId="0" xfId="2" applyFont="1"/>
    <xf numFmtId="0" fontId="20" fillId="4" borderId="1" xfId="2" applyFont="1" applyFill="1" applyBorder="1" applyAlignment="1">
      <alignment horizontal="center" vertical="center" wrapText="1"/>
    </xf>
    <xf numFmtId="166" fontId="20" fillId="0" borderId="1" xfId="2" applyNumberFormat="1" applyFont="1" applyBorder="1" applyAlignment="1">
      <alignment vertical="center"/>
    </xf>
    <xf numFmtId="166" fontId="45" fillId="0" borderId="1" xfId="2" applyNumberFormat="1" applyFont="1" applyBorder="1" applyAlignment="1">
      <alignment vertical="center"/>
    </xf>
    <xf numFmtId="165" fontId="20" fillId="3" borderId="1" xfId="0" applyNumberFormat="1" applyFont="1" applyFill="1" applyBorder="1" applyAlignment="1">
      <alignment vertical="center" wrapText="1"/>
    </xf>
    <xf numFmtId="4" fontId="20" fillId="3" borderId="1" xfId="0" applyNumberFormat="1" applyFont="1" applyFill="1" applyBorder="1" applyAlignment="1">
      <alignment vertical="center" wrapText="1"/>
    </xf>
    <xf numFmtId="4" fontId="27" fillId="3" borderId="1" xfId="0" applyNumberFormat="1" applyFont="1" applyFill="1" applyBorder="1" applyAlignment="1">
      <alignment vertical="center" wrapText="1"/>
    </xf>
    <xf numFmtId="0" fontId="30" fillId="4" borderId="1" xfId="3" applyFont="1" applyFill="1" applyBorder="1" applyAlignment="1">
      <alignment horizontal="center" vertical="center" wrapText="1"/>
    </xf>
    <xf numFmtId="0" fontId="35" fillId="4" borderId="1" xfId="3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right" vertical="center" wrapText="1"/>
    </xf>
    <xf numFmtId="43" fontId="23" fillId="4" borderId="6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8" xfId="2" applyFont="1" applyFill="1" applyBorder="1" applyAlignment="1">
      <alignment horizontal="center" vertical="center" wrapText="1"/>
    </xf>
    <xf numFmtId="0" fontId="5" fillId="4" borderId="9" xfId="2" applyFont="1" applyFill="1" applyBorder="1" applyAlignment="1">
      <alignment horizontal="center" vertical="center" wrapText="1"/>
    </xf>
    <xf numFmtId="0" fontId="5" fillId="4" borderId="10" xfId="2" applyFont="1" applyFill="1" applyBorder="1" applyAlignment="1">
      <alignment horizontal="center" vertical="center" wrapText="1"/>
    </xf>
    <xf numFmtId="0" fontId="5" fillId="4" borderId="11" xfId="2" applyFont="1" applyFill="1" applyBorder="1" applyAlignment="1">
      <alignment horizontal="center" wrapText="1"/>
    </xf>
    <xf numFmtId="0" fontId="5" fillId="4" borderId="12" xfId="2" applyFont="1" applyFill="1" applyBorder="1" applyAlignment="1">
      <alignment horizontal="center" wrapText="1"/>
    </xf>
    <xf numFmtId="166" fontId="8" fillId="0" borderId="0" xfId="2" applyNumberFormat="1" applyFont="1" applyAlignment="1">
      <alignment horizontal="center"/>
    </xf>
    <xf numFmtId="0" fontId="19" fillId="0" borderId="0" xfId="2" applyFont="1" applyAlignment="1"/>
    <xf numFmtId="0" fontId="4" fillId="0" borderId="18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166" fontId="5" fillId="0" borderId="20" xfId="2" applyNumberFormat="1" applyFont="1" applyBorder="1" applyAlignment="1">
      <alignment horizontal="center" vertical="center" wrapText="1"/>
    </xf>
    <xf numFmtId="166" fontId="5" fillId="0" borderId="21" xfId="2" applyNumberFormat="1" applyFont="1" applyBorder="1" applyAlignment="1">
      <alignment horizontal="center" vertical="center" wrapText="1"/>
    </xf>
    <xf numFmtId="166" fontId="5" fillId="0" borderId="23" xfId="2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4" fillId="0" borderId="0" xfId="2" applyFont="1" applyAlignment="1">
      <alignment horizontal="right" vertical="center" wrapText="1"/>
    </xf>
    <xf numFmtId="0" fontId="20" fillId="0" borderId="0" xfId="2" applyFont="1" applyAlignment="1">
      <alignment horizontal="center" wrapText="1"/>
    </xf>
    <xf numFmtId="0" fontId="4" fillId="0" borderId="0" xfId="2" applyFont="1" applyAlignment="1">
      <alignment horizontal="center"/>
    </xf>
    <xf numFmtId="0" fontId="5" fillId="4" borderId="2" xfId="2" applyFont="1" applyFill="1" applyBorder="1" applyAlignment="1">
      <alignment horizontal="center" vertical="center" wrapText="1"/>
    </xf>
    <xf numFmtId="0" fontId="5" fillId="4" borderId="3" xfId="2" applyFont="1" applyFill="1" applyBorder="1" applyAlignment="1">
      <alignment horizontal="center" vertical="center" wrapText="1"/>
    </xf>
    <xf numFmtId="0" fontId="5" fillId="4" borderId="4" xfId="2" applyFont="1" applyFill="1" applyBorder="1" applyAlignment="1">
      <alignment horizontal="center" vertical="center" wrapText="1"/>
    </xf>
    <xf numFmtId="0" fontId="4" fillId="0" borderId="0" xfId="3" applyFont="1" applyAlignment="1">
      <alignment horizontal="right"/>
    </xf>
    <xf numFmtId="0" fontId="4" fillId="0" borderId="0" xfId="0" applyFont="1" applyAlignment="1">
      <alignment horizontal="right" wrapText="1"/>
    </xf>
    <xf numFmtId="0" fontId="20" fillId="0" borderId="0" xfId="3" applyFont="1" applyAlignment="1">
      <alignment horizontal="center" wrapText="1"/>
    </xf>
    <xf numFmtId="0" fontId="41" fillId="0" borderId="0" xfId="3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44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3" fillId="4" borderId="5" xfId="0" applyFont="1" applyFill="1" applyBorder="1" applyAlignment="1">
      <alignment horizontal="center" vertical="center" wrapText="1"/>
    </xf>
    <xf numFmtId="0" fontId="43" fillId="4" borderId="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4"/>
  <sheetViews>
    <sheetView view="pageBreakPreview" zoomScale="110" zoomScaleSheetLayoutView="110" workbookViewId="0">
      <selection activeCell="B20" sqref="B20"/>
    </sheetView>
  </sheetViews>
  <sheetFormatPr defaultRowHeight="15.75" x14ac:dyDescent="0.25"/>
  <cols>
    <col min="1" max="1" width="26.7109375" style="22" customWidth="1"/>
    <col min="2" max="2" width="16.5703125" style="22" customWidth="1"/>
    <col min="3" max="3" width="26.85546875" style="22" customWidth="1"/>
    <col min="4" max="4" width="17.42578125" style="22" customWidth="1"/>
    <col min="5" max="6" width="10.5703125" style="23" customWidth="1"/>
    <col min="7" max="7" width="12.7109375" style="22" customWidth="1"/>
    <col min="8" max="8" width="14.140625" style="22" customWidth="1"/>
    <col min="9" max="9" width="9.140625" style="22"/>
    <col min="10" max="10" width="12.28515625" style="22" customWidth="1"/>
    <col min="11" max="16384" width="9.140625" style="22"/>
  </cols>
  <sheetData>
    <row r="1" spans="1:11" x14ac:dyDescent="0.25">
      <c r="B1" s="128" t="s">
        <v>120</v>
      </c>
      <c r="C1" s="128"/>
      <c r="D1" s="128"/>
    </row>
    <row r="2" spans="1:11" ht="63" customHeight="1" x14ac:dyDescent="0.25">
      <c r="C2" s="129" t="s">
        <v>84</v>
      </c>
      <c r="D2" s="129"/>
    </row>
    <row r="3" spans="1:11" x14ac:dyDescent="0.25">
      <c r="B3" s="128"/>
      <c r="C3" s="128"/>
      <c r="D3" s="128"/>
    </row>
    <row r="4" spans="1:11" ht="54.75" customHeight="1" x14ac:dyDescent="0.25">
      <c r="A4" s="130" t="s">
        <v>127</v>
      </c>
      <c r="B4" s="130"/>
      <c r="C4" s="130"/>
      <c r="D4" s="130"/>
    </row>
    <row r="5" spans="1:11" ht="16.5" thickBot="1" x14ac:dyDescent="0.3">
      <c r="A5" s="131"/>
      <c r="B5" s="131"/>
      <c r="C5" s="131"/>
      <c r="D5" s="131"/>
    </row>
    <row r="6" spans="1:11" ht="28.5" customHeight="1" thickTop="1" x14ac:dyDescent="0.25">
      <c r="A6" s="115" t="s">
        <v>88</v>
      </c>
      <c r="B6" s="116"/>
      <c r="C6" s="116"/>
      <c r="D6" s="117"/>
    </row>
    <row r="7" spans="1:11" ht="15.75" customHeight="1" x14ac:dyDescent="0.25">
      <c r="A7" s="118" t="s">
        <v>80</v>
      </c>
      <c r="B7" s="119"/>
      <c r="C7" s="118" t="s">
        <v>81</v>
      </c>
      <c r="D7" s="119"/>
    </row>
    <row r="8" spans="1:11" ht="16.5" thickBot="1" x14ac:dyDescent="0.3">
      <c r="A8" s="26" t="s">
        <v>82</v>
      </c>
      <c r="B8" s="27" t="s">
        <v>83</v>
      </c>
      <c r="C8" s="26" t="s">
        <v>82</v>
      </c>
      <c r="D8" s="27" t="s">
        <v>83</v>
      </c>
    </row>
    <row r="9" spans="1:11" ht="29.25" customHeight="1" thickTop="1" x14ac:dyDescent="0.25">
      <c r="A9" s="122" t="s">
        <v>87</v>
      </c>
      <c r="B9" s="125">
        <f>ПР_№6_мужчины_Тариф!C13</f>
        <v>1174.4000000000001</v>
      </c>
      <c r="C9" s="57" t="s">
        <v>89</v>
      </c>
      <c r="D9" s="58">
        <f>'Пр №5_ жен_Тариф_по возрастам'!D13</f>
        <v>5406.2</v>
      </c>
      <c r="G9" s="28"/>
      <c r="H9" s="28"/>
      <c r="I9" s="25"/>
      <c r="J9" s="28"/>
      <c r="K9" s="28"/>
    </row>
    <row r="10" spans="1:11" ht="29.25" customHeight="1" x14ac:dyDescent="0.25">
      <c r="A10" s="123"/>
      <c r="B10" s="126"/>
      <c r="C10" s="57" t="s">
        <v>101</v>
      </c>
      <c r="D10" s="59">
        <f>'Пр №5_ жен_Тариф_по возрастам'!E13</f>
        <v>7870.4</v>
      </c>
      <c r="E10" s="29"/>
      <c r="F10" s="29"/>
      <c r="G10" s="28"/>
      <c r="H10" s="28"/>
      <c r="I10" s="25"/>
      <c r="J10" s="28"/>
      <c r="K10" s="28"/>
    </row>
    <row r="11" spans="1:11" ht="29.25" customHeight="1" thickBot="1" x14ac:dyDescent="0.3">
      <c r="A11" s="124"/>
      <c r="B11" s="127"/>
      <c r="C11" s="93" t="s">
        <v>90</v>
      </c>
      <c r="D11" s="94">
        <f>'Пр №5_ жен_Тариф_по возрастам'!P13</f>
        <v>1250.2</v>
      </c>
      <c r="E11" s="29"/>
      <c r="F11" s="29"/>
      <c r="G11" s="28"/>
      <c r="H11" s="28"/>
      <c r="I11" s="25"/>
      <c r="J11" s="28"/>
      <c r="K11" s="28"/>
    </row>
    <row r="12" spans="1:11" ht="16.5" thickTop="1" x14ac:dyDescent="0.25"/>
    <row r="13" spans="1:11" x14ac:dyDescent="0.25">
      <c r="A13" s="30"/>
      <c r="B13" s="31"/>
      <c r="C13" s="30"/>
      <c r="D13" s="31"/>
    </row>
    <row r="14" spans="1:11" x14ac:dyDescent="0.25">
      <c r="A14" s="30"/>
      <c r="B14" s="120"/>
      <c r="C14" s="121"/>
      <c r="D14" s="121"/>
    </row>
  </sheetData>
  <mergeCells count="11">
    <mergeCell ref="B1:D1"/>
    <mergeCell ref="C2:D2"/>
    <mergeCell ref="B3:D3"/>
    <mergeCell ref="A4:D4"/>
    <mergeCell ref="A5:D5"/>
    <mergeCell ref="A6:D6"/>
    <mergeCell ref="A7:B7"/>
    <mergeCell ref="C7:D7"/>
    <mergeCell ref="B14:D14"/>
    <mergeCell ref="A9:A11"/>
    <mergeCell ref="B9:B11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L31"/>
  <sheetViews>
    <sheetView view="pageBreakPreview" zoomScaleSheetLayoutView="100" workbookViewId="0">
      <selection activeCell="G12" sqref="G12"/>
    </sheetView>
  </sheetViews>
  <sheetFormatPr defaultRowHeight="15.75" x14ac:dyDescent="0.25"/>
  <cols>
    <col min="1" max="1" width="20.5703125" style="22" customWidth="1"/>
    <col min="2" max="2" width="76.7109375" style="22" customWidth="1"/>
    <col min="3" max="3" width="15" style="98" customWidth="1"/>
    <col min="4" max="5" width="11.7109375" style="22" customWidth="1"/>
    <col min="6" max="6" width="9.140625" style="22"/>
    <col min="7" max="8" width="10.140625" style="22" customWidth="1"/>
    <col min="9" max="10" width="10.5703125" style="23" customWidth="1"/>
    <col min="11" max="16384" width="9.140625" style="22"/>
  </cols>
  <sheetData>
    <row r="1" spans="1:12" x14ac:dyDescent="0.25">
      <c r="B1" s="128" t="s">
        <v>72</v>
      </c>
      <c r="C1" s="128"/>
    </row>
    <row r="2" spans="1:12" ht="15.75" customHeight="1" x14ac:dyDescent="0.25">
      <c r="B2" s="129" t="s">
        <v>84</v>
      </c>
      <c r="C2" s="129"/>
    </row>
    <row r="3" spans="1:12" x14ac:dyDescent="0.25">
      <c r="B3" s="129"/>
      <c r="C3" s="129"/>
    </row>
    <row r="5" spans="1:12" ht="32.25" customHeight="1" x14ac:dyDescent="0.25">
      <c r="A5" s="130" t="s">
        <v>128</v>
      </c>
      <c r="B5" s="130"/>
      <c r="C5" s="130"/>
    </row>
    <row r="6" spans="1:12" ht="12.75" customHeight="1" x14ac:dyDescent="0.25"/>
    <row r="7" spans="1:12" ht="30.75" customHeight="1" x14ac:dyDescent="0.25">
      <c r="A7" s="95" t="s">
        <v>74</v>
      </c>
      <c r="B7" s="96" t="s">
        <v>77</v>
      </c>
      <c r="C7" s="99" t="s">
        <v>78</v>
      </c>
      <c r="I7" s="22"/>
      <c r="J7" s="22"/>
      <c r="K7" s="23"/>
      <c r="L7" s="23"/>
    </row>
    <row r="8" spans="1:12" ht="15.75" customHeight="1" x14ac:dyDescent="0.25">
      <c r="A8" s="95">
        <v>1</v>
      </c>
      <c r="B8" s="97">
        <v>2</v>
      </c>
      <c r="C8" s="99">
        <v>3</v>
      </c>
      <c r="I8" s="22"/>
      <c r="J8" s="22"/>
      <c r="K8" s="23"/>
      <c r="L8" s="23"/>
    </row>
    <row r="9" spans="1:12" ht="23.25" customHeight="1" x14ac:dyDescent="0.25">
      <c r="A9" s="132" t="s">
        <v>95</v>
      </c>
      <c r="B9" s="133"/>
      <c r="C9" s="134"/>
      <c r="I9" s="22"/>
      <c r="J9" s="22"/>
      <c r="K9" s="23"/>
      <c r="L9" s="23"/>
    </row>
    <row r="10" spans="1:12" ht="56.25" customHeight="1" x14ac:dyDescent="0.25">
      <c r="A10" s="36"/>
      <c r="B10" s="37" t="s">
        <v>91</v>
      </c>
      <c r="C10" s="100">
        <f>SUM(C11:C15)</f>
        <v>4156</v>
      </c>
      <c r="E10" s="25"/>
      <c r="I10" s="22"/>
      <c r="J10" s="22"/>
      <c r="K10" s="23"/>
      <c r="L10" s="23"/>
    </row>
    <row r="11" spans="1:12" s="46" customFormat="1" ht="34.5" customHeight="1" x14ac:dyDescent="0.25">
      <c r="A11" s="24" t="s">
        <v>40</v>
      </c>
      <c r="B11" s="45" t="s">
        <v>41</v>
      </c>
      <c r="C11" s="101">
        <v>804</v>
      </c>
      <c r="E11" s="47"/>
      <c r="K11" s="48"/>
      <c r="L11" s="48"/>
    </row>
    <row r="12" spans="1:12" s="46" customFormat="1" ht="34.5" customHeight="1" x14ac:dyDescent="0.25">
      <c r="A12" s="24" t="s">
        <v>43</v>
      </c>
      <c r="B12" s="45" t="s">
        <v>42</v>
      </c>
      <c r="C12" s="101">
        <v>857</v>
      </c>
      <c r="E12" s="47"/>
      <c r="K12" s="48"/>
      <c r="L12" s="48"/>
    </row>
    <row r="13" spans="1:12" s="46" customFormat="1" ht="41.25" customHeight="1" x14ac:dyDescent="0.25">
      <c r="A13" s="24" t="s">
        <v>45</v>
      </c>
      <c r="B13" s="45" t="s">
        <v>44</v>
      </c>
      <c r="C13" s="101">
        <v>825</v>
      </c>
      <c r="E13" s="47"/>
      <c r="K13" s="48"/>
      <c r="L13" s="48"/>
    </row>
    <row r="14" spans="1:12" s="46" customFormat="1" ht="30" customHeight="1" x14ac:dyDescent="0.25">
      <c r="A14" s="24" t="s">
        <v>122</v>
      </c>
      <c r="B14" s="45" t="s">
        <v>46</v>
      </c>
      <c r="C14" s="101">
        <v>869</v>
      </c>
      <c r="E14" s="47"/>
      <c r="K14" s="48"/>
      <c r="L14" s="48"/>
    </row>
    <row r="15" spans="1:12" s="46" customFormat="1" ht="33.75" customHeight="1" x14ac:dyDescent="0.25">
      <c r="A15" s="24" t="s">
        <v>48</v>
      </c>
      <c r="B15" s="45" t="s">
        <v>47</v>
      </c>
      <c r="C15" s="101">
        <v>801</v>
      </c>
      <c r="E15" s="47"/>
      <c r="K15" s="48"/>
      <c r="L15" s="48"/>
    </row>
    <row r="16" spans="1:12" ht="37.5" customHeight="1" x14ac:dyDescent="0.25">
      <c r="A16" s="38" t="s">
        <v>36</v>
      </c>
      <c r="B16" s="37" t="s">
        <v>92</v>
      </c>
      <c r="C16" s="100">
        <v>1517.9</v>
      </c>
      <c r="E16" s="25"/>
      <c r="I16" s="22"/>
      <c r="J16" s="22"/>
      <c r="K16" s="23"/>
      <c r="L16" s="23"/>
    </row>
    <row r="17" spans="1:12" ht="23.25" customHeight="1" x14ac:dyDescent="0.25">
      <c r="A17" s="38" t="s">
        <v>35</v>
      </c>
      <c r="B17" s="37" t="s">
        <v>93</v>
      </c>
      <c r="C17" s="100">
        <v>2096.4</v>
      </c>
      <c r="E17" s="25"/>
      <c r="I17" s="22"/>
      <c r="J17" s="22"/>
      <c r="K17" s="23"/>
      <c r="L17" s="23"/>
    </row>
    <row r="18" spans="1:12" ht="40.5" customHeight="1" x14ac:dyDescent="0.25">
      <c r="A18" s="38" t="s">
        <v>73</v>
      </c>
      <c r="B18" s="37" t="s">
        <v>94</v>
      </c>
      <c r="C18" s="100">
        <v>1700</v>
      </c>
      <c r="E18" s="25"/>
      <c r="I18" s="22"/>
      <c r="J18" s="22"/>
      <c r="K18" s="23"/>
      <c r="L18" s="23"/>
    </row>
    <row r="19" spans="1:12" ht="26.25" customHeight="1" x14ac:dyDescent="0.25">
      <c r="A19" s="132" t="s">
        <v>96</v>
      </c>
      <c r="B19" s="133"/>
      <c r="C19" s="134"/>
      <c r="E19" s="25"/>
      <c r="I19" s="22"/>
      <c r="J19" s="22"/>
      <c r="K19" s="23"/>
      <c r="L19" s="23"/>
    </row>
    <row r="20" spans="1:12" ht="22.5" customHeight="1" x14ac:dyDescent="0.25">
      <c r="A20" s="14" t="s">
        <v>39</v>
      </c>
      <c r="B20" s="8" t="s">
        <v>85</v>
      </c>
      <c r="C20" s="102">
        <v>1419.7</v>
      </c>
      <c r="E20" s="25"/>
      <c r="I20" s="22"/>
      <c r="J20" s="22"/>
      <c r="K20" s="23"/>
      <c r="L20" s="23"/>
    </row>
    <row r="21" spans="1:12" ht="61.5" customHeight="1" x14ac:dyDescent="0.25">
      <c r="A21" s="14"/>
      <c r="B21" s="8" t="s">
        <v>61</v>
      </c>
      <c r="C21" s="103">
        <f>SUM(C22:C27)</f>
        <v>4603</v>
      </c>
      <c r="E21" s="25"/>
      <c r="I21" s="22"/>
      <c r="J21" s="22"/>
      <c r="K21" s="23"/>
      <c r="L21" s="23"/>
    </row>
    <row r="22" spans="1:12" s="46" customFormat="1" ht="22.5" customHeight="1" x14ac:dyDescent="0.25">
      <c r="A22" s="49" t="s">
        <v>108</v>
      </c>
      <c r="B22" s="50" t="s">
        <v>109</v>
      </c>
      <c r="C22" s="104">
        <v>450</v>
      </c>
      <c r="E22" s="47"/>
      <c r="K22" s="48"/>
      <c r="L22" s="48"/>
    </row>
    <row r="23" spans="1:12" s="46" customFormat="1" ht="30" x14ac:dyDescent="0.25">
      <c r="A23" s="49" t="s">
        <v>58</v>
      </c>
      <c r="B23" s="50" t="s">
        <v>51</v>
      </c>
      <c r="C23" s="104">
        <v>801</v>
      </c>
      <c r="E23" s="47"/>
      <c r="I23" s="48"/>
      <c r="J23" s="48"/>
    </row>
    <row r="24" spans="1:12" s="46" customFormat="1" ht="30" x14ac:dyDescent="0.25">
      <c r="A24" s="49" t="s">
        <v>50</v>
      </c>
      <c r="B24" s="50" t="s">
        <v>57</v>
      </c>
      <c r="C24" s="104">
        <v>801</v>
      </c>
      <c r="I24" s="48"/>
      <c r="J24" s="48"/>
    </row>
    <row r="25" spans="1:12" s="46" customFormat="1" ht="30" x14ac:dyDescent="0.25">
      <c r="A25" s="49" t="s">
        <v>52</v>
      </c>
      <c r="B25" s="50" t="s">
        <v>56</v>
      </c>
      <c r="C25" s="104">
        <v>869</v>
      </c>
      <c r="I25" s="48"/>
      <c r="J25" s="48"/>
    </row>
    <row r="26" spans="1:12" s="46" customFormat="1" ht="30" x14ac:dyDescent="0.25">
      <c r="A26" s="51" t="s">
        <v>53</v>
      </c>
      <c r="B26" s="52" t="s">
        <v>59</v>
      </c>
      <c r="C26" s="104">
        <v>857</v>
      </c>
      <c r="I26" s="48"/>
      <c r="J26" s="48"/>
    </row>
    <row r="27" spans="1:12" s="46" customFormat="1" ht="30" x14ac:dyDescent="0.25">
      <c r="A27" s="51" t="s">
        <v>54</v>
      </c>
      <c r="B27" s="52" t="s">
        <v>55</v>
      </c>
      <c r="C27" s="104">
        <v>825</v>
      </c>
      <c r="I27" s="48"/>
      <c r="J27" s="48"/>
    </row>
    <row r="28" spans="1:12" ht="31.5" x14ac:dyDescent="0.25">
      <c r="A28" s="14"/>
      <c r="B28" s="8" t="s">
        <v>60</v>
      </c>
      <c r="C28" s="103">
        <f>C29+C30</f>
        <v>2405</v>
      </c>
    </row>
    <row r="29" spans="1:12" s="46" customFormat="1" ht="18.75" customHeight="1" x14ac:dyDescent="0.25">
      <c r="A29" s="53" t="s">
        <v>37</v>
      </c>
      <c r="B29" s="50" t="s">
        <v>97</v>
      </c>
      <c r="C29" s="104">
        <v>1202.5</v>
      </c>
      <c r="I29" s="48"/>
      <c r="J29" s="48"/>
    </row>
    <row r="30" spans="1:12" s="46" customFormat="1" ht="21.75" customHeight="1" x14ac:dyDescent="0.25">
      <c r="A30" s="53" t="s">
        <v>38</v>
      </c>
      <c r="B30" s="50" t="s">
        <v>86</v>
      </c>
      <c r="C30" s="104">
        <v>1202.5</v>
      </c>
      <c r="I30" s="48"/>
      <c r="J30" s="48"/>
    </row>
    <row r="31" spans="1:12" s="39" customFormat="1" ht="47.25" x14ac:dyDescent="0.25">
      <c r="A31" s="14" t="s">
        <v>99</v>
      </c>
      <c r="B31" s="8" t="s">
        <v>98</v>
      </c>
      <c r="C31" s="103">
        <v>1174.4000000000001</v>
      </c>
      <c r="I31" s="40"/>
      <c r="J31" s="40"/>
    </row>
  </sheetData>
  <mergeCells count="5">
    <mergeCell ref="B1:C1"/>
    <mergeCell ref="B2:C3"/>
    <mergeCell ref="A5:C5"/>
    <mergeCell ref="A9:C9"/>
    <mergeCell ref="A19:C19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K23"/>
  <sheetViews>
    <sheetView view="pageBreakPreview" zoomScale="110" zoomScaleSheetLayoutView="110" workbookViewId="0">
      <selection activeCell="I12" sqref="I12"/>
    </sheetView>
  </sheetViews>
  <sheetFormatPr defaultRowHeight="15.75" x14ac:dyDescent="0.25"/>
  <cols>
    <col min="1" max="1" width="16" style="67" customWidth="1"/>
    <col min="2" max="2" width="62.7109375" style="67" customWidth="1"/>
    <col min="3" max="3" width="15" style="69" customWidth="1"/>
    <col min="4" max="4" width="23.7109375" style="67" customWidth="1"/>
    <col min="5" max="5" width="9.140625" style="67"/>
    <col min="6" max="7" width="10.140625" style="67" customWidth="1"/>
    <col min="8" max="9" width="10.5703125" style="68" customWidth="1"/>
    <col min="10" max="16384" width="9.140625" style="67"/>
  </cols>
  <sheetData>
    <row r="1" spans="1:11" x14ac:dyDescent="0.25">
      <c r="B1" s="135" t="s">
        <v>125</v>
      </c>
      <c r="C1" s="135"/>
    </row>
    <row r="2" spans="1:11" ht="15.75" customHeight="1" x14ac:dyDescent="0.25">
      <c r="B2" s="136" t="s">
        <v>119</v>
      </c>
      <c r="C2" s="136"/>
      <c r="D2" s="33"/>
      <c r="E2" s="33"/>
      <c r="F2" s="33"/>
      <c r="G2" s="33"/>
    </row>
    <row r="3" spans="1:11" x14ac:dyDescent="0.25">
      <c r="B3" s="136"/>
      <c r="C3" s="136"/>
      <c r="D3" s="33"/>
      <c r="E3" s="33"/>
      <c r="F3" s="33"/>
      <c r="G3" s="33"/>
    </row>
    <row r="4" spans="1:11" ht="19.5" customHeight="1" x14ac:dyDescent="0.25"/>
    <row r="5" spans="1:11" ht="62.25" customHeight="1" x14ac:dyDescent="0.25">
      <c r="A5" s="137" t="s">
        <v>126</v>
      </c>
      <c r="B5" s="137"/>
      <c r="C5" s="137"/>
    </row>
    <row r="6" spans="1:11" ht="12.75" customHeight="1" x14ac:dyDescent="0.25"/>
    <row r="7" spans="1:11" ht="30.75" customHeight="1" x14ac:dyDescent="0.25">
      <c r="A7" s="105" t="s">
        <v>74</v>
      </c>
      <c r="B7" s="105" t="s">
        <v>113</v>
      </c>
      <c r="C7" s="106" t="s">
        <v>114</v>
      </c>
      <c r="H7" s="67"/>
      <c r="I7" s="67"/>
      <c r="J7" s="68"/>
      <c r="K7" s="68"/>
    </row>
    <row r="8" spans="1:11" ht="15.75" customHeight="1" x14ac:dyDescent="0.25">
      <c r="A8" s="105">
        <v>1</v>
      </c>
      <c r="B8" s="105">
        <v>2</v>
      </c>
      <c r="C8" s="106">
        <v>3</v>
      </c>
      <c r="H8" s="67"/>
      <c r="I8" s="67"/>
      <c r="J8" s="68"/>
      <c r="K8" s="68"/>
    </row>
    <row r="9" spans="1:11" ht="21.75" customHeight="1" x14ac:dyDescent="0.25">
      <c r="A9" s="70" t="s">
        <v>68</v>
      </c>
      <c r="B9" s="85" t="s">
        <v>1</v>
      </c>
      <c r="C9" s="71">
        <v>0</v>
      </c>
      <c r="H9" s="67"/>
      <c r="I9" s="67"/>
      <c r="J9" s="68"/>
      <c r="K9" s="68"/>
    </row>
    <row r="10" spans="1:11" ht="21" customHeight="1" x14ac:dyDescent="0.25">
      <c r="A10" s="70" t="s">
        <v>34</v>
      </c>
      <c r="B10" s="85" t="s">
        <v>2</v>
      </c>
      <c r="C10" s="92">
        <v>0</v>
      </c>
      <c r="D10" s="72"/>
      <c r="H10" s="67"/>
      <c r="I10" s="67"/>
      <c r="J10" s="68"/>
      <c r="K10" s="68"/>
    </row>
    <row r="11" spans="1:11" ht="29.25" customHeight="1" x14ac:dyDescent="0.25">
      <c r="A11" s="73"/>
      <c r="B11" s="80" t="s">
        <v>118</v>
      </c>
      <c r="C11" s="92"/>
      <c r="D11" s="72"/>
      <c r="H11" s="67"/>
      <c r="I11" s="67"/>
      <c r="J11" s="68"/>
      <c r="K11" s="68"/>
    </row>
    <row r="12" spans="1:11" s="77" customFormat="1" ht="21.75" customHeight="1" x14ac:dyDescent="0.25">
      <c r="A12" s="75" t="s">
        <v>79</v>
      </c>
      <c r="B12" s="74" t="s">
        <v>112</v>
      </c>
      <c r="C12" s="83">
        <v>0</v>
      </c>
      <c r="D12" s="76"/>
      <c r="J12" s="78"/>
      <c r="K12" s="78"/>
    </row>
    <row r="13" spans="1:11" s="77" customFormat="1" ht="21.75" customHeight="1" x14ac:dyDescent="0.25">
      <c r="A13" s="75" t="s">
        <v>105</v>
      </c>
      <c r="B13" s="74" t="s">
        <v>111</v>
      </c>
      <c r="C13" s="83">
        <v>319.8</v>
      </c>
      <c r="D13" s="76"/>
      <c r="J13" s="78"/>
      <c r="K13" s="78"/>
    </row>
    <row r="14" spans="1:11" s="77" customFormat="1" ht="48" customHeight="1" x14ac:dyDescent="0.25">
      <c r="A14" s="75" t="s">
        <v>75</v>
      </c>
      <c r="B14" s="74" t="s">
        <v>121</v>
      </c>
      <c r="C14" s="83">
        <v>441.9</v>
      </c>
      <c r="D14" s="81"/>
      <c r="E14" s="76"/>
      <c r="J14" s="78"/>
      <c r="K14" s="78"/>
    </row>
    <row r="15" spans="1:11" s="77" customFormat="1" ht="26.25" customHeight="1" x14ac:dyDescent="0.25">
      <c r="A15" s="82" t="s">
        <v>102</v>
      </c>
      <c r="B15" s="84" t="s">
        <v>0</v>
      </c>
      <c r="C15" s="91">
        <v>610.6</v>
      </c>
      <c r="D15" s="81"/>
      <c r="E15" s="76"/>
      <c r="J15" s="78"/>
      <c r="K15" s="78"/>
    </row>
    <row r="16" spans="1:11" s="77" customFormat="1" ht="166.5" customHeight="1" x14ac:dyDescent="0.25">
      <c r="A16" s="82" t="s">
        <v>76</v>
      </c>
      <c r="B16" s="80" t="s">
        <v>117</v>
      </c>
      <c r="C16" s="91">
        <v>1580.4</v>
      </c>
      <c r="J16" s="78"/>
      <c r="K16" s="78"/>
    </row>
    <row r="17" spans="1:11" ht="83.25" customHeight="1" x14ac:dyDescent="0.25">
      <c r="A17" s="73"/>
      <c r="B17" s="84" t="s">
        <v>49</v>
      </c>
      <c r="C17" s="91">
        <f>SUM(C18:C22)</f>
        <v>4156</v>
      </c>
      <c r="H17" s="67"/>
      <c r="I17" s="67"/>
      <c r="J17" s="68"/>
      <c r="K17" s="68"/>
    </row>
    <row r="18" spans="1:11" s="77" customFormat="1" ht="42.75" customHeight="1" x14ac:dyDescent="0.25">
      <c r="A18" s="75" t="s">
        <v>40</v>
      </c>
      <c r="B18" s="74" t="s">
        <v>41</v>
      </c>
      <c r="C18" s="83">
        <v>804</v>
      </c>
      <c r="D18" s="76"/>
      <c r="J18" s="78"/>
      <c r="K18" s="78"/>
    </row>
    <row r="19" spans="1:11" s="77" customFormat="1" ht="42.75" customHeight="1" x14ac:dyDescent="0.25">
      <c r="A19" s="74" t="s">
        <v>43</v>
      </c>
      <c r="B19" s="74" t="s">
        <v>42</v>
      </c>
      <c r="C19" s="83">
        <v>857</v>
      </c>
      <c r="J19" s="78"/>
      <c r="K19" s="78"/>
    </row>
    <row r="20" spans="1:11" s="77" customFormat="1" ht="42.75" customHeight="1" x14ac:dyDescent="0.25">
      <c r="A20" s="79" t="s">
        <v>45</v>
      </c>
      <c r="B20" s="79" t="s">
        <v>44</v>
      </c>
      <c r="C20" s="83">
        <v>825</v>
      </c>
      <c r="J20" s="78"/>
      <c r="K20" s="78"/>
    </row>
    <row r="21" spans="1:11" s="77" customFormat="1" ht="42.75" customHeight="1" x14ac:dyDescent="0.25">
      <c r="A21" s="74" t="s">
        <v>122</v>
      </c>
      <c r="B21" s="74" t="s">
        <v>46</v>
      </c>
      <c r="C21" s="83">
        <v>869</v>
      </c>
      <c r="J21" s="78"/>
      <c r="K21" s="78"/>
    </row>
    <row r="22" spans="1:11" s="77" customFormat="1" ht="36.75" customHeight="1" x14ac:dyDescent="0.25">
      <c r="A22" s="74" t="s">
        <v>48</v>
      </c>
      <c r="B22" s="74" t="s">
        <v>47</v>
      </c>
      <c r="C22" s="83">
        <v>801</v>
      </c>
      <c r="H22" s="78"/>
      <c r="I22" s="78"/>
    </row>
    <row r="23" spans="1:11" ht="42" customHeight="1" x14ac:dyDescent="0.25">
      <c r="A23" s="138" t="s">
        <v>115</v>
      </c>
      <c r="B23" s="138"/>
      <c r="C23" s="138"/>
    </row>
  </sheetData>
  <mergeCells count="4">
    <mergeCell ref="B1:C1"/>
    <mergeCell ref="B2:C3"/>
    <mergeCell ref="A5:C5"/>
    <mergeCell ref="A23:C23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31"/>
  <sheetViews>
    <sheetView view="pageBreakPreview" zoomScale="80" zoomScaleNormal="70" zoomScaleSheetLayoutView="80" workbookViewId="0">
      <pane ySplit="11" topLeftCell="A21" activePane="bottomLeft" state="frozen"/>
      <selection pane="bottomLeft" activeCell="R12" sqref="R12"/>
    </sheetView>
  </sheetViews>
  <sheetFormatPr defaultRowHeight="15.75" x14ac:dyDescent="0.25"/>
  <cols>
    <col min="1" max="1" width="18" style="1" customWidth="1"/>
    <col min="2" max="2" width="50.140625" style="1" customWidth="1"/>
    <col min="3" max="3" width="15.28515625" style="87" customWidth="1"/>
    <col min="4" max="15" width="11.42578125" style="1" customWidth="1"/>
    <col min="16" max="16" width="12.140625" style="1" customWidth="1"/>
    <col min="17" max="17" width="24.5703125" style="1" customWidth="1"/>
    <col min="18" max="18" width="27.5703125" style="1" customWidth="1"/>
    <col min="19" max="19" width="21.85546875" style="1" customWidth="1"/>
    <col min="20" max="20" width="23" style="1" customWidth="1"/>
    <col min="21" max="16384" width="9.140625" style="1"/>
  </cols>
  <sheetData>
    <row r="1" spans="1:20" x14ac:dyDescent="0.25">
      <c r="K1" s="21"/>
      <c r="L1" s="21"/>
      <c r="M1" s="139" t="s">
        <v>123</v>
      </c>
      <c r="N1" s="139"/>
      <c r="O1" s="139"/>
      <c r="P1" s="139"/>
    </row>
    <row r="2" spans="1:20" ht="15.75" customHeight="1" x14ac:dyDescent="0.25">
      <c r="K2" s="136" t="s">
        <v>69</v>
      </c>
      <c r="L2" s="136"/>
      <c r="M2" s="136"/>
      <c r="N2" s="136"/>
      <c r="O2" s="136"/>
      <c r="P2" s="136"/>
    </row>
    <row r="3" spans="1:20" x14ac:dyDescent="0.25">
      <c r="K3" s="136"/>
      <c r="L3" s="136"/>
      <c r="M3" s="136"/>
      <c r="N3" s="136"/>
      <c r="O3" s="136"/>
      <c r="P3" s="136"/>
    </row>
    <row r="5" spans="1:20" ht="18.75" x14ac:dyDescent="0.25">
      <c r="A5" s="142" t="s">
        <v>70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</row>
    <row r="6" spans="1:20" ht="33.75" customHeight="1" x14ac:dyDescent="0.25">
      <c r="A6" s="142" t="s">
        <v>71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</row>
    <row r="7" spans="1:20" ht="20.25" customHeight="1" x14ac:dyDescent="0.25">
      <c r="A7" s="143" t="s">
        <v>24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</row>
    <row r="9" spans="1:20" s="17" customFormat="1" ht="15.75" customHeight="1" x14ac:dyDescent="0.25">
      <c r="A9" s="144" t="s">
        <v>104</v>
      </c>
      <c r="B9" s="146" t="s">
        <v>3</v>
      </c>
      <c r="C9" s="148" t="s">
        <v>32</v>
      </c>
      <c r="D9" s="150" t="s">
        <v>103</v>
      </c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1"/>
    </row>
    <row r="10" spans="1:20" s="17" customFormat="1" ht="54.75" customHeight="1" x14ac:dyDescent="0.25">
      <c r="A10" s="145"/>
      <c r="B10" s="147"/>
      <c r="C10" s="149"/>
      <c r="D10" s="107" t="s">
        <v>4</v>
      </c>
      <c r="E10" s="107" t="s">
        <v>5</v>
      </c>
      <c r="F10" s="107" t="s">
        <v>6</v>
      </c>
      <c r="G10" s="107" t="s">
        <v>7</v>
      </c>
      <c r="H10" s="107" t="s">
        <v>8</v>
      </c>
      <c r="I10" s="107" t="s">
        <v>9</v>
      </c>
      <c r="J10" s="107" t="s">
        <v>10</v>
      </c>
      <c r="K10" s="107" t="s">
        <v>11</v>
      </c>
      <c r="L10" s="107" t="s">
        <v>12</v>
      </c>
      <c r="M10" s="107" t="s">
        <v>13</v>
      </c>
      <c r="N10" s="107" t="s">
        <v>14</v>
      </c>
      <c r="O10" s="107" t="s">
        <v>15</v>
      </c>
      <c r="P10" s="107" t="s">
        <v>116</v>
      </c>
    </row>
    <row r="11" spans="1:20" s="17" customFormat="1" x14ac:dyDescent="0.25">
      <c r="A11" s="107">
        <v>1</v>
      </c>
      <c r="B11" s="107">
        <v>2</v>
      </c>
      <c r="C11" s="108">
        <v>3</v>
      </c>
      <c r="D11" s="109" t="s">
        <v>63</v>
      </c>
      <c r="E11" s="109" t="s">
        <v>64</v>
      </c>
      <c r="F11" s="107">
        <v>6</v>
      </c>
      <c r="G11" s="107">
        <v>7</v>
      </c>
      <c r="H11" s="107">
        <v>8</v>
      </c>
      <c r="I11" s="107">
        <v>9</v>
      </c>
      <c r="J11" s="109" t="s">
        <v>65</v>
      </c>
      <c r="K11" s="109" t="s">
        <v>66</v>
      </c>
      <c r="L11" s="107">
        <v>12</v>
      </c>
      <c r="M11" s="107">
        <v>13</v>
      </c>
      <c r="N11" s="107">
        <v>14</v>
      </c>
      <c r="O11" s="107">
        <v>15</v>
      </c>
      <c r="P11" s="109" t="s">
        <v>67</v>
      </c>
    </row>
    <row r="12" spans="1:20" ht="27" customHeight="1" x14ac:dyDescent="0.25">
      <c r="A12" s="140" t="s">
        <v>25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</row>
    <row r="13" spans="1:20" s="17" customFormat="1" ht="61.5" customHeight="1" x14ac:dyDescent="0.25">
      <c r="A13" s="110"/>
      <c r="B13" s="111" t="s">
        <v>33</v>
      </c>
      <c r="C13" s="112"/>
      <c r="D13" s="113">
        <f t="shared" ref="D13:P13" si="0">SUM(D14:D22)</f>
        <v>5406.2</v>
      </c>
      <c r="E13" s="113">
        <f t="shared" si="0"/>
        <v>7870.4</v>
      </c>
      <c r="F13" s="113">
        <f t="shared" si="0"/>
        <v>7870.4</v>
      </c>
      <c r="G13" s="113">
        <f t="shared" si="0"/>
        <v>5406.2</v>
      </c>
      <c r="H13" s="113">
        <f t="shared" si="0"/>
        <v>7870.4</v>
      </c>
      <c r="I13" s="113">
        <f t="shared" si="0"/>
        <v>7870.4</v>
      </c>
      <c r="J13" s="113">
        <f t="shared" si="0"/>
        <v>5406.2</v>
      </c>
      <c r="K13" s="113">
        <f t="shared" si="0"/>
        <v>7870.4</v>
      </c>
      <c r="L13" s="113">
        <f t="shared" si="0"/>
        <v>7870.4</v>
      </c>
      <c r="M13" s="113">
        <f t="shared" si="0"/>
        <v>5406.2</v>
      </c>
      <c r="N13" s="113">
        <f t="shared" si="0"/>
        <v>7870.4</v>
      </c>
      <c r="O13" s="113">
        <f t="shared" si="0"/>
        <v>7870.4</v>
      </c>
      <c r="P13" s="113">
        <f t="shared" si="0"/>
        <v>1250.2</v>
      </c>
    </row>
    <row r="14" spans="1:20" ht="30" customHeight="1" x14ac:dyDescent="0.25">
      <c r="A14" s="13" t="s">
        <v>68</v>
      </c>
      <c r="B14" s="2" t="s">
        <v>1</v>
      </c>
      <c r="C14" s="88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</row>
    <row r="15" spans="1:20" ht="30" customHeight="1" x14ac:dyDescent="0.25">
      <c r="A15" s="13" t="s">
        <v>34</v>
      </c>
      <c r="B15" s="2" t="s">
        <v>2</v>
      </c>
      <c r="C15" s="88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</row>
    <row r="16" spans="1:20" ht="34.5" customHeight="1" x14ac:dyDescent="0.25">
      <c r="A16" s="41"/>
      <c r="B16" s="62" t="s">
        <v>110</v>
      </c>
      <c r="C16" s="89"/>
      <c r="D16" s="61">
        <f t="shared" ref="D16" si="1">SUM(D17:D19)</f>
        <v>319.8</v>
      </c>
      <c r="E16" s="16">
        <f>SUM(E17:E19)</f>
        <v>761.7</v>
      </c>
      <c r="F16" s="16">
        <f t="shared" ref="F16:P16" si="2">SUM(F17:F19)</f>
        <v>761.7</v>
      </c>
      <c r="G16" s="61">
        <f t="shared" si="2"/>
        <v>319.8</v>
      </c>
      <c r="H16" s="16">
        <f t="shared" si="2"/>
        <v>761.7</v>
      </c>
      <c r="I16" s="16">
        <f t="shared" si="2"/>
        <v>761.7</v>
      </c>
      <c r="J16" s="61">
        <f t="shared" si="2"/>
        <v>319.8</v>
      </c>
      <c r="K16" s="16">
        <f t="shared" si="2"/>
        <v>761.7</v>
      </c>
      <c r="L16" s="16">
        <f t="shared" si="2"/>
        <v>761.7</v>
      </c>
      <c r="M16" s="61">
        <f t="shared" si="2"/>
        <v>319.8</v>
      </c>
      <c r="N16" s="16">
        <f t="shared" si="2"/>
        <v>761.7</v>
      </c>
      <c r="O16" s="16">
        <f t="shared" si="2"/>
        <v>761.7</v>
      </c>
      <c r="P16" s="61">
        <f t="shared" si="2"/>
        <v>319.8</v>
      </c>
      <c r="T16" s="56"/>
    </row>
    <row r="17" spans="1:21" s="12" customFormat="1" ht="34.5" customHeight="1" x14ac:dyDescent="0.25">
      <c r="A17" s="86" t="s">
        <v>79</v>
      </c>
      <c r="B17" s="63" t="s">
        <v>112</v>
      </c>
      <c r="C17" s="88">
        <v>0</v>
      </c>
      <c r="D17" s="15">
        <f>$C$17</f>
        <v>0</v>
      </c>
      <c r="E17" s="15">
        <f t="shared" ref="E17:P17" si="3">$C$17</f>
        <v>0</v>
      </c>
      <c r="F17" s="15">
        <f t="shared" si="3"/>
        <v>0</v>
      </c>
      <c r="G17" s="15">
        <f t="shared" si="3"/>
        <v>0</v>
      </c>
      <c r="H17" s="15">
        <f t="shared" si="3"/>
        <v>0</v>
      </c>
      <c r="I17" s="15">
        <f t="shared" si="3"/>
        <v>0</v>
      </c>
      <c r="J17" s="15">
        <f t="shared" si="3"/>
        <v>0</v>
      </c>
      <c r="K17" s="15">
        <f t="shared" si="3"/>
        <v>0</v>
      </c>
      <c r="L17" s="15">
        <f t="shared" si="3"/>
        <v>0</v>
      </c>
      <c r="M17" s="15">
        <f t="shared" si="3"/>
        <v>0</v>
      </c>
      <c r="N17" s="15">
        <f t="shared" si="3"/>
        <v>0</v>
      </c>
      <c r="O17" s="15">
        <f t="shared" si="3"/>
        <v>0</v>
      </c>
      <c r="P17" s="15">
        <f t="shared" si="3"/>
        <v>0</v>
      </c>
      <c r="T17" s="65"/>
    </row>
    <row r="18" spans="1:21" s="12" customFormat="1" ht="34.5" customHeight="1" x14ac:dyDescent="0.25">
      <c r="A18" s="86" t="s">
        <v>105</v>
      </c>
      <c r="B18" s="63" t="s">
        <v>111</v>
      </c>
      <c r="C18" s="90">
        <f>'Прил-е № 4 (1этап-услуги)'!C13</f>
        <v>319.8</v>
      </c>
      <c r="D18" s="66">
        <f>$C$18</f>
        <v>319.8</v>
      </c>
      <c r="E18" s="66">
        <f t="shared" ref="E18:P18" si="4">$C$18</f>
        <v>319.8</v>
      </c>
      <c r="F18" s="66">
        <f t="shared" si="4"/>
        <v>319.8</v>
      </c>
      <c r="G18" s="66">
        <f t="shared" si="4"/>
        <v>319.8</v>
      </c>
      <c r="H18" s="66">
        <f t="shared" si="4"/>
        <v>319.8</v>
      </c>
      <c r="I18" s="66">
        <f t="shared" si="4"/>
        <v>319.8</v>
      </c>
      <c r="J18" s="66">
        <f t="shared" si="4"/>
        <v>319.8</v>
      </c>
      <c r="K18" s="66">
        <f t="shared" si="4"/>
        <v>319.8</v>
      </c>
      <c r="L18" s="66">
        <f t="shared" si="4"/>
        <v>319.8</v>
      </c>
      <c r="M18" s="66">
        <f t="shared" si="4"/>
        <v>319.8</v>
      </c>
      <c r="N18" s="66">
        <f t="shared" si="4"/>
        <v>319.8</v>
      </c>
      <c r="O18" s="66">
        <f t="shared" si="4"/>
        <v>319.8</v>
      </c>
      <c r="P18" s="66">
        <f t="shared" si="4"/>
        <v>319.8</v>
      </c>
      <c r="T18" s="65"/>
    </row>
    <row r="19" spans="1:21" s="12" customFormat="1" ht="34.5" customHeight="1" x14ac:dyDescent="0.25">
      <c r="A19" s="86" t="s">
        <v>75</v>
      </c>
      <c r="B19" s="63" t="s">
        <v>106</v>
      </c>
      <c r="C19" s="90">
        <f>'Прил-е № 4 (1этап-услуги)'!C14</f>
        <v>441.9</v>
      </c>
      <c r="D19" s="64" t="s">
        <v>29</v>
      </c>
      <c r="E19" s="66">
        <f>$C$19</f>
        <v>441.9</v>
      </c>
      <c r="F19" s="66">
        <f>$C$19</f>
        <v>441.9</v>
      </c>
      <c r="G19" s="64" t="s">
        <v>29</v>
      </c>
      <c r="H19" s="66">
        <f>$C$19</f>
        <v>441.9</v>
      </c>
      <c r="I19" s="66">
        <f>$C$19</f>
        <v>441.9</v>
      </c>
      <c r="J19" s="64" t="s">
        <v>29</v>
      </c>
      <c r="K19" s="66">
        <f>$C$19</f>
        <v>441.9</v>
      </c>
      <c r="L19" s="66">
        <f>$C$19</f>
        <v>441.9</v>
      </c>
      <c r="M19" s="64" t="s">
        <v>29</v>
      </c>
      <c r="N19" s="66">
        <f>$C$19</f>
        <v>441.9</v>
      </c>
      <c r="O19" s="66">
        <f>$C$19</f>
        <v>441.9</v>
      </c>
      <c r="P19" s="64" t="s">
        <v>29</v>
      </c>
      <c r="T19" s="65"/>
    </row>
    <row r="20" spans="1:21" ht="30" customHeight="1" x14ac:dyDescent="0.25">
      <c r="A20" s="13" t="s">
        <v>102</v>
      </c>
      <c r="B20" s="2" t="s">
        <v>0</v>
      </c>
      <c r="C20" s="89">
        <f>'Прил-е № 4 (1этап-услуги)'!C15</f>
        <v>610.6</v>
      </c>
      <c r="D20" s="16">
        <f>$C$20</f>
        <v>610.6</v>
      </c>
      <c r="E20" s="16">
        <f t="shared" ref="E20:P20" si="5">$C$20</f>
        <v>610.6</v>
      </c>
      <c r="F20" s="16">
        <f t="shared" si="5"/>
        <v>610.6</v>
      </c>
      <c r="G20" s="16">
        <f t="shared" si="5"/>
        <v>610.6</v>
      </c>
      <c r="H20" s="16">
        <f t="shared" si="5"/>
        <v>610.6</v>
      </c>
      <c r="I20" s="16">
        <f t="shared" si="5"/>
        <v>610.6</v>
      </c>
      <c r="J20" s="16">
        <f t="shared" si="5"/>
        <v>610.6</v>
      </c>
      <c r="K20" s="16">
        <f t="shared" si="5"/>
        <v>610.6</v>
      </c>
      <c r="L20" s="16">
        <f t="shared" si="5"/>
        <v>610.6</v>
      </c>
      <c r="M20" s="16">
        <f t="shared" si="5"/>
        <v>610.6</v>
      </c>
      <c r="N20" s="16">
        <f t="shared" si="5"/>
        <v>610.6</v>
      </c>
      <c r="O20" s="16">
        <f t="shared" si="5"/>
        <v>610.6</v>
      </c>
      <c r="P20" s="16">
        <f t="shared" si="5"/>
        <v>610.6</v>
      </c>
      <c r="T20" s="56"/>
    </row>
    <row r="21" spans="1:21" ht="145.5" customHeight="1" x14ac:dyDescent="0.25">
      <c r="A21" s="13" t="s">
        <v>76</v>
      </c>
      <c r="B21" s="2" t="s">
        <v>30</v>
      </c>
      <c r="C21" s="89">
        <f>'Прил-е № 4 (1этап-услуги)'!C16</f>
        <v>1580.4</v>
      </c>
      <c r="D21" s="3" t="s">
        <v>29</v>
      </c>
      <c r="E21" s="16">
        <f>$C$21</f>
        <v>1580.4</v>
      </c>
      <c r="F21" s="16">
        <f>$C$21</f>
        <v>1580.4</v>
      </c>
      <c r="G21" s="3" t="s">
        <v>29</v>
      </c>
      <c r="H21" s="16">
        <f>$C$21</f>
        <v>1580.4</v>
      </c>
      <c r="I21" s="16">
        <f>$C$21</f>
        <v>1580.4</v>
      </c>
      <c r="J21" s="3" t="s">
        <v>29</v>
      </c>
      <c r="K21" s="16">
        <f>$C$21</f>
        <v>1580.4</v>
      </c>
      <c r="L21" s="16">
        <f>$C$21</f>
        <v>1580.4</v>
      </c>
      <c r="M21" s="3" t="s">
        <v>29</v>
      </c>
      <c r="N21" s="16">
        <f>$C$21</f>
        <v>1580.4</v>
      </c>
      <c r="O21" s="16">
        <f>$C$21</f>
        <v>1580.4</v>
      </c>
      <c r="P21" s="3" t="s">
        <v>29</v>
      </c>
    </row>
    <row r="22" spans="1:21" ht="88.5" customHeight="1" x14ac:dyDescent="0.25">
      <c r="A22" s="13"/>
      <c r="B22" s="8" t="s">
        <v>49</v>
      </c>
      <c r="C22" s="89">
        <f>'Прил-е № 4 (1этап-услуги)'!C17</f>
        <v>4156</v>
      </c>
      <c r="D22" s="16">
        <f>$C$22</f>
        <v>4156</v>
      </c>
      <c r="E22" s="16">
        <f t="shared" ref="E22:O22" si="6">$C$22</f>
        <v>4156</v>
      </c>
      <c r="F22" s="16">
        <f t="shared" si="6"/>
        <v>4156</v>
      </c>
      <c r="G22" s="16">
        <f t="shared" si="6"/>
        <v>4156</v>
      </c>
      <c r="H22" s="16">
        <f t="shared" si="6"/>
        <v>4156</v>
      </c>
      <c r="I22" s="16">
        <f t="shared" si="6"/>
        <v>4156</v>
      </c>
      <c r="J22" s="16">
        <f t="shared" si="6"/>
        <v>4156</v>
      </c>
      <c r="K22" s="16">
        <f t="shared" si="6"/>
        <v>4156</v>
      </c>
      <c r="L22" s="16">
        <f t="shared" si="6"/>
        <v>4156</v>
      </c>
      <c r="M22" s="16">
        <f t="shared" si="6"/>
        <v>4156</v>
      </c>
      <c r="N22" s="16">
        <f t="shared" si="6"/>
        <v>4156</v>
      </c>
      <c r="O22" s="16">
        <f t="shared" si="6"/>
        <v>4156</v>
      </c>
      <c r="P22" s="4" t="s">
        <v>29</v>
      </c>
    </row>
    <row r="23" spans="1:21" ht="27.75" customHeight="1" x14ac:dyDescent="0.25">
      <c r="A23" s="140" t="s">
        <v>17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</row>
    <row r="24" spans="1:21" ht="84.75" customHeight="1" x14ac:dyDescent="0.25">
      <c r="A24" s="13"/>
      <c r="B24" s="8" t="s">
        <v>107</v>
      </c>
      <c r="C24" s="89">
        <f>'Прил-е № 3 (2 этап-услуги)'!C10</f>
        <v>4156</v>
      </c>
      <c r="D24" s="4" t="s">
        <v>29</v>
      </c>
      <c r="E24" s="4" t="s">
        <v>29</v>
      </c>
      <c r="F24" s="4" t="s">
        <v>29</v>
      </c>
      <c r="G24" s="4" t="s">
        <v>29</v>
      </c>
      <c r="H24" s="4" t="s">
        <v>29</v>
      </c>
      <c r="I24" s="4" t="s">
        <v>29</v>
      </c>
      <c r="J24" s="4" t="s">
        <v>29</v>
      </c>
      <c r="K24" s="4" t="s">
        <v>29</v>
      </c>
      <c r="L24" s="4" t="s">
        <v>29</v>
      </c>
      <c r="M24" s="4" t="s">
        <v>29</v>
      </c>
      <c r="N24" s="4" t="s">
        <v>29</v>
      </c>
      <c r="O24" s="4" t="s">
        <v>29</v>
      </c>
      <c r="P24" s="18">
        <f>C24</f>
        <v>4156</v>
      </c>
    </row>
    <row r="25" spans="1:21" ht="46.5" customHeight="1" x14ac:dyDescent="0.25">
      <c r="A25" s="13" t="s">
        <v>36</v>
      </c>
      <c r="B25" s="2" t="s">
        <v>18</v>
      </c>
      <c r="C25" s="89">
        <f>'Прил-е № 3 (2 этап-услуги)'!C16</f>
        <v>1517.9</v>
      </c>
      <c r="D25" s="20">
        <f>$C$25</f>
        <v>1517.9</v>
      </c>
      <c r="E25" s="20">
        <f t="shared" ref="E25:P25" si="7">$C$25</f>
        <v>1517.9</v>
      </c>
      <c r="F25" s="20">
        <f t="shared" si="7"/>
        <v>1517.9</v>
      </c>
      <c r="G25" s="20">
        <f t="shared" si="7"/>
        <v>1517.9</v>
      </c>
      <c r="H25" s="20">
        <f t="shared" si="7"/>
        <v>1517.9</v>
      </c>
      <c r="I25" s="20">
        <f t="shared" si="7"/>
        <v>1517.9</v>
      </c>
      <c r="J25" s="20">
        <f t="shared" si="7"/>
        <v>1517.9</v>
      </c>
      <c r="K25" s="20">
        <f t="shared" si="7"/>
        <v>1517.9</v>
      </c>
      <c r="L25" s="20">
        <f t="shared" si="7"/>
        <v>1517.9</v>
      </c>
      <c r="M25" s="20">
        <f t="shared" si="7"/>
        <v>1517.9</v>
      </c>
      <c r="N25" s="20">
        <f t="shared" si="7"/>
        <v>1517.9</v>
      </c>
      <c r="O25" s="20">
        <f t="shared" si="7"/>
        <v>1517.9</v>
      </c>
      <c r="P25" s="20">
        <f t="shared" si="7"/>
        <v>1517.9</v>
      </c>
      <c r="S25" s="6"/>
      <c r="T25" s="6"/>
      <c r="U25" s="6"/>
    </row>
    <row r="26" spans="1:21" ht="29.25" customHeight="1" x14ac:dyDescent="0.25">
      <c r="A26" s="13" t="s">
        <v>35</v>
      </c>
      <c r="B26" s="2" t="s">
        <v>19</v>
      </c>
      <c r="C26" s="89">
        <f>'Прил-е № 3 (2 этап-услуги)'!C17</f>
        <v>2096.4</v>
      </c>
      <c r="D26" s="20">
        <f>$C$26</f>
        <v>2096.4</v>
      </c>
      <c r="E26" s="20">
        <f t="shared" ref="E26:P26" si="8">$C$26</f>
        <v>2096.4</v>
      </c>
      <c r="F26" s="20">
        <f t="shared" si="8"/>
        <v>2096.4</v>
      </c>
      <c r="G26" s="20">
        <f t="shared" si="8"/>
        <v>2096.4</v>
      </c>
      <c r="H26" s="20">
        <f t="shared" si="8"/>
        <v>2096.4</v>
      </c>
      <c r="I26" s="20">
        <f t="shared" si="8"/>
        <v>2096.4</v>
      </c>
      <c r="J26" s="20">
        <f t="shared" si="8"/>
        <v>2096.4</v>
      </c>
      <c r="K26" s="20">
        <f t="shared" si="8"/>
        <v>2096.4</v>
      </c>
      <c r="L26" s="20">
        <f t="shared" si="8"/>
        <v>2096.4</v>
      </c>
      <c r="M26" s="20">
        <f t="shared" si="8"/>
        <v>2096.4</v>
      </c>
      <c r="N26" s="20">
        <f t="shared" si="8"/>
        <v>2096.4</v>
      </c>
      <c r="O26" s="20">
        <f t="shared" si="8"/>
        <v>2096.4</v>
      </c>
      <c r="P26" s="20">
        <f t="shared" si="8"/>
        <v>2096.4</v>
      </c>
      <c r="S26" s="6"/>
      <c r="T26" s="6"/>
      <c r="U26" s="6"/>
    </row>
    <row r="27" spans="1:21" ht="29.25" customHeight="1" x14ac:dyDescent="0.25">
      <c r="A27" s="13" t="s">
        <v>73</v>
      </c>
      <c r="B27" s="19" t="s">
        <v>20</v>
      </c>
      <c r="C27" s="89">
        <f>'Прил-е № 3 (2 этап-услуги)'!C18</f>
        <v>1700</v>
      </c>
      <c r="D27" s="20">
        <f>$C$27</f>
        <v>1700</v>
      </c>
      <c r="E27" s="20">
        <f t="shared" ref="E27:P27" si="9">$C$27</f>
        <v>1700</v>
      </c>
      <c r="F27" s="20">
        <f t="shared" si="9"/>
        <v>1700</v>
      </c>
      <c r="G27" s="20">
        <f t="shared" si="9"/>
        <v>1700</v>
      </c>
      <c r="H27" s="20">
        <f t="shared" si="9"/>
        <v>1700</v>
      </c>
      <c r="I27" s="20">
        <f t="shared" si="9"/>
        <v>1700</v>
      </c>
      <c r="J27" s="20">
        <f t="shared" si="9"/>
        <v>1700</v>
      </c>
      <c r="K27" s="20">
        <f t="shared" si="9"/>
        <v>1700</v>
      </c>
      <c r="L27" s="20">
        <f t="shared" si="9"/>
        <v>1700</v>
      </c>
      <c r="M27" s="20">
        <f t="shared" si="9"/>
        <v>1700</v>
      </c>
      <c r="N27" s="20">
        <f t="shared" si="9"/>
        <v>1700</v>
      </c>
      <c r="O27" s="20">
        <f t="shared" si="9"/>
        <v>1700</v>
      </c>
      <c r="P27" s="20">
        <f t="shared" si="9"/>
        <v>1700</v>
      </c>
    </row>
    <row r="28" spans="1:21" ht="26.25" customHeight="1" x14ac:dyDescent="0.25">
      <c r="A28" s="141" t="s">
        <v>31</v>
      </c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</row>
    <row r="31" spans="1:21" x14ac:dyDescent="0.25">
      <c r="B31" s="5"/>
    </row>
  </sheetData>
  <mergeCells count="12">
    <mergeCell ref="M1:P1"/>
    <mergeCell ref="K2:P3"/>
    <mergeCell ref="A12:P12"/>
    <mergeCell ref="A23:P23"/>
    <mergeCell ref="A28:P28"/>
    <mergeCell ref="A5:P5"/>
    <mergeCell ref="A6:P6"/>
    <mergeCell ref="A7:P7"/>
    <mergeCell ref="A9:A10"/>
    <mergeCell ref="B9:B10"/>
    <mergeCell ref="C9:C10"/>
    <mergeCell ref="D9:P9"/>
  </mergeCells>
  <pageMargins left="0.51181102362204722" right="0.31496062992125984" top="0.74803149606299213" bottom="0.35433070866141736" header="0.31496062992125984" footer="0.31496062992125984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6"/>
  <sheetViews>
    <sheetView tabSelected="1" view="pageBreakPreview" zoomScale="60" zoomScaleNormal="90" workbookViewId="0">
      <selection activeCell="G16" sqref="G16"/>
    </sheetView>
  </sheetViews>
  <sheetFormatPr defaultRowHeight="18.75" x14ac:dyDescent="0.25"/>
  <cols>
    <col min="1" max="1" width="18.7109375" style="1" customWidth="1"/>
    <col min="2" max="2" width="65.42578125" style="1" customWidth="1"/>
    <col min="3" max="3" width="22.5703125" style="32" customWidth="1"/>
    <col min="4" max="4" width="25.85546875" style="7" customWidth="1"/>
    <col min="5" max="16384" width="9.140625" style="1"/>
  </cols>
  <sheetData>
    <row r="1" spans="1:15" ht="15.75" x14ac:dyDescent="0.25">
      <c r="A1" s="21"/>
      <c r="B1" s="21"/>
      <c r="C1" s="34" t="s">
        <v>124</v>
      </c>
      <c r="D1" s="34"/>
      <c r="E1" s="34"/>
      <c r="F1" s="34"/>
    </row>
    <row r="2" spans="1:15" ht="38.25" customHeight="1" x14ac:dyDescent="0.25">
      <c r="A2" s="33"/>
      <c r="B2" s="136" t="s">
        <v>84</v>
      </c>
      <c r="C2" s="136"/>
      <c r="D2" s="33"/>
      <c r="E2" s="33"/>
      <c r="F2" s="33"/>
    </row>
    <row r="3" spans="1:15" ht="15.75" x14ac:dyDescent="0.25">
      <c r="A3" s="33"/>
      <c r="B3" s="33"/>
      <c r="C3" s="33"/>
      <c r="D3" s="33"/>
      <c r="E3" s="33"/>
      <c r="F3" s="33"/>
    </row>
    <row r="5" spans="1:15" x14ac:dyDescent="0.25">
      <c r="A5" s="142" t="s">
        <v>70</v>
      </c>
      <c r="B5" s="142"/>
      <c r="C5" s="142"/>
    </row>
    <row r="6" spans="1:15" ht="57.75" customHeight="1" x14ac:dyDescent="0.25">
      <c r="A6" s="142" t="s">
        <v>71</v>
      </c>
      <c r="B6" s="142"/>
      <c r="C6" s="142"/>
    </row>
    <row r="7" spans="1:15" x14ac:dyDescent="0.25">
      <c r="A7" s="143" t="s">
        <v>26</v>
      </c>
      <c r="B7" s="143"/>
      <c r="C7" s="143"/>
    </row>
    <row r="9" spans="1:15" hidden="1" x14ac:dyDescent="0.25"/>
    <row r="10" spans="1:15" ht="74.25" customHeight="1" x14ac:dyDescent="0.25">
      <c r="A10" s="114" t="s">
        <v>23</v>
      </c>
      <c r="B10" s="114" t="s">
        <v>3</v>
      </c>
      <c r="C10" s="114" t="s">
        <v>32</v>
      </c>
    </row>
    <row r="11" spans="1:15" s="7" customFormat="1" x14ac:dyDescent="0.25">
      <c r="A11" s="110">
        <v>1</v>
      </c>
      <c r="B11" s="110">
        <v>2</v>
      </c>
      <c r="C11" s="110">
        <v>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s="7" customFormat="1" ht="33.75" customHeight="1" x14ac:dyDescent="0.25">
      <c r="A12" s="152" t="s">
        <v>27</v>
      </c>
      <c r="B12" s="153"/>
      <c r="C12" s="15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s="7" customFormat="1" ht="59.25" customHeight="1" x14ac:dyDescent="0.25">
      <c r="A13" s="14" t="s">
        <v>100</v>
      </c>
      <c r="B13" s="2" t="s">
        <v>16</v>
      </c>
      <c r="C13" s="60">
        <v>1174.4000000000001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s="7" customFormat="1" ht="30" customHeight="1" x14ac:dyDescent="0.25">
      <c r="A14" s="152" t="s">
        <v>28</v>
      </c>
      <c r="B14" s="153"/>
      <c r="C14" s="154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s="7" customFormat="1" ht="27.75" customHeight="1" x14ac:dyDescent="0.25">
      <c r="A15" s="14" t="s">
        <v>39</v>
      </c>
      <c r="B15" s="8" t="s">
        <v>85</v>
      </c>
      <c r="C15" s="60">
        <f>'Прил-е № 3 (2 этап-услуги)'!C20</f>
        <v>1419.7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s="7" customFormat="1" ht="88.5" customHeight="1" x14ac:dyDescent="0.25">
      <c r="A16" s="14" t="s">
        <v>62</v>
      </c>
      <c r="B16" s="8" t="s">
        <v>61</v>
      </c>
      <c r="C16" s="35">
        <f>SUM(C17:C22)</f>
        <v>4603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s="9" customFormat="1" ht="33.75" customHeight="1" x14ac:dyDescent="0.25">
      <c r="A17" s="49" t="s">
        <v>108</v>
      </c>
      <c r="B17" s="11" t="s">
        <v>109</v>
      </c>
      <c r="C17" s="42">
        <f>'Прил-е № 3 (2 этап-услуги)'!C22</f>
        <v>450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s="9" customFormat="1" ht="39" customHeight="1" x14ac:dyDescent="0.25">
      <c r="A18" s="10" t="s">
        <v>58</v>
      </c>
      <c r="B18" s="11" t="s">
        <v>51</v>
      </c>
      <c r="C18" s="42">
        <f>'Прил-е № 3 (2 этап-услуги)'!C23</f>
        <v>801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s="9" customFormat="1" ht="39" customHeight="1" x14ac:dyDescent="0.25">
      <c r="A19" s="10" t="s">
        <v>50</v>
      </c>
      <c r="B19" s="11" t="s">
        <v>57</v>
      </c>
      <c r="C19" s="42">
        <f>'Прил-е № 3 (2 этап-услуги)'!C24</f>
        <v>801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s="9" customFormat="1" ht="36.75" customHeight="1" x14ac:dyDescent="0.25">
      <c r="A20" s="10" t="s">
        <v>52</v>
      </c>
      <c r="B20" s="11" t="s">
        <v>56</v>
      </c>
      <c r="C20" s="42">
        <f>'Прил-е № 3 (2 этап-услуги)'!C25</f>
        <v>869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s="54" customFormat="1" ht="39" customHeight="1" x14ac:dyDescent="0.25">
      <c r="A21" s="43" t="s">
        <v>53</v>
      </c>
      <c r="B21" s="44" t="s">
        <v>59</v>
      </c>
      <c r="C21" s="42">
        <f>'Прил-е № 3 (2 этап-услуги)'!C26</f>
        <v>857</v>
      </c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</row>
    <row r="22" spans="1:15" s="9" customFormat="1" ht="38.25" customHeight="1" x14ac:dyDescent="0.25">
      <c r="A22" s="43" t="s">
        <v>54</v>
      </c>
      <c r="B22" s="44" t="s">
        <v>55</v>
      </c>
      <c r="C22" s="42">
        <f>'Прил-е № 3 (2 этап-услуги)'!C27</f>
        <v>825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s="7" customFormat="1" ht="39.75" customHeight="1" x14ac:dyDescent="0.25">
      <c r="A23" s="14" t="s">
        <v>62</v>
      </c>
      <c r="B23" s="8" t="s">
        <v>60</v>
      </c>
      <c r="C23" s="35">
        <f>C24+C25</f>
        <v>2405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s="7" customFormat="1" ht="36.75" customHeight="1" x14ac:dyDescent="0.25">
      <c r="A24" s="14" t="s">
        <v>37</v>
      </c>
      <c r="B24" s="2" t="s">
        <v>21</v>
      </c>
      <c r="C24" s="35">
        <v>1202.5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s="7" customFormat="1" ht="28.5" customHeight="1" x14ac:dyDescent="0.25">
      <c r="A25" s="14" t="s">
        <v>38</v>
      </c>
      <c r="B25" s="2" t="s">
        <v>86</v>
      </c>
      <c r="C25" s="35">
        <v>1202.5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s="7" customFormat="1" ht="57" customHeight="1" x14ac:dyDescent="0.25">
      <c r="A26" s="14" t="s">
        <v>99</v>
      </c>
      <c r="B26" s="2" t="s">
        <v>22</v>
      </c>
      <c r="C26" s="35">
        <v>1174.4000000000001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</sheetData>
  <mergeCells count="6">
    <mergeCell ref="B2:C2"/>
    <mergeCell ref="A12:C12"/>
    <mergeCell ref="A14:C14"/>
    <mergeCell ref="A5:C5"/>
    <mergeCell ref="A6:C6"/>
    <mergeCell ref="A7:C7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Прил-е № 2 (1 этап-тариф КП)</vt:lpstr>
      <vt:lpstr>Прил-е № 3 (2 этап-услуги)</vt:lpstr>
      <vt:lpstr>Прил-е № 4 (1этап-услуги)</vt:lpstr>
      <vt:lpstr>Пр №5_ жен_Тариф_по возрастам</vt:lpstr>
      <vt:lpstr>ПР_№6_мужчины_Тариф</vt:lpstr>
      <vt:lpstr>'Пр №5_ жен_Тариф_по возрастам'!Заголовки_для_печати</vt:lpstr>
      <vt:lpstr>'Прил-е № 3 (2 этап-услуги)'!Заголовки_для_печати</vt:lpstr>
      <vt:lpstr>'Прил-е № 4 (1этап-услуги)'!Заголовки_для_печати</vt:lpstr>
      <vt:lpstr>'Пр №5_ жен_Тариф_по возрастам'!Область_печати</vt:lpstr>
      <vt:lpstr>ПР_№6_мужчины_Тариф!Область_печати</vt:lpstr>
      <vt:lpstr>'Прил-е № 2 (1 этап-тариф КП)'!Область_печати</vt:lpstr>
      <vt:lpstr>'Прил-е № 3 (2 этап-услуги)'!Область_печати</vt:lpstr>
      <vt:lpstr>'Прил-е № 4 (1этап-услуги)'!Область_печати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2024-01-29T00:37:17Z</dcterms:modified>
</cp:coreProperties>
</file>