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1'!$A$1:$G$90</definedName>
    <definedName name="_xlnm.Print_Area" localSheetId="1">'Приложение 2'!$A$1:$F$63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30" i="2" l="1"/>
  <c r="I27" i="1" l="1"/>
  <c r="F40" i="1"/>
  <c r="F45" i="1"/>
  <c r="F39" i="1" s="1"/>
  <c r="F27" i="1" l="1"/>
  <c r="H27" i="1" s="1"/>
  <c r="F28" i="1"/>
  <c r="E27" i="2"/>
  <c r="E37" i="2" s="1"/>
  <c r="D61" i="2" l="1"/>
  <c r="A61" i="2"/>
  <c r="D50" i="2"/>
  <c r="F30" i="1" l="1"/>
  <c r="H30" i="1" s="1"/>
  <c r="E32" i="2"/>
  <c r="H28" i="1" l="1"/>
  <c r="J28" i="1" s="1"/>
  <c r="E31" i="2"/>
  <c r="E25" i="2"/>
  <c r="F64" i="1" l="1"/>
  <c r="J27" i="1" l="1"/>
  <c r="J30" i="1" l="1"/>
  <c r="D2" i="2" l="1"/>
  <c r="D3" i="2"/>
  <c r="D4" i="2"/>
  <c r="D5" i="2"/>
  <c r="B15" i="2" l="1"/>
  <c r="D46" i="2"/>
  <c r="A50" i="2"/>
  <c r="H37" i="2" l="1"/>
</calcChain>
</file>

<file path=xl/sharedStrings.xml><?xml version="1.0" encoding="utf-8"?>
<sst xmlns="http://schemas.openxmlformats.org/spreadsheetml/2006/main" count="213" uniqueCount="125">
  <si>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</si>
  <si>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</si>
  <si>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</si>
  <si>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</si>
  <si>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</si>
  <si>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</si>
  <si>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</si>
  <si>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</si>
  <si>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</si>
  <si>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</si>
  <si>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</si>
  <si>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</si>
  <si>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</si>
  <si>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</si>
  <si>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</si>
  <si>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</si>
  <si>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</si>
  <si>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</si>
  <si>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</si>
  <si>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</si>
  <si>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</si>
  <si>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</si>
  <si>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</si>
  <si>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</si>
  <si>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</si>
  <si>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</si>
  <si>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</si>
  <si>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</si>
  <si>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</si>
  <si>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</si>
  <si>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</si>
  <si>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</si>
  <si>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</si>
  <si>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</si>
  <si>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</si>
  <si>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</si>
  <si>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</si>
  <si>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</si>
  <si>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</si>
  <si>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</si>
  <si>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</si>
  <si>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</si>
  <si>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</si>
  <si>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</si>
  <si>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</si>
  <si>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</si>
  <si>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</si>
  <si>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</si>
  <si>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</si>
  <si>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</si>
  <si>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</si>
  <si>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</si>
  <si>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</si>
  <si>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</si>
  <si>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</si>
  <si>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</si>
  <si>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</si>
  <si>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</si>
  <si>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</si>
  <si>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</si>
  <si>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</si>
  <si>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</si>
  <si>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</si>
  <si>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</si>
  <si>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</si>
  <si>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</si>
  <si>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</si>
  <si>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</si>
  <si>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</si>
  <si>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</si>
  <si>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</si>
  <si>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</si>
  <si>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</si>
  <si>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</si>
  <si>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</si>
  <si>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</si>
  <si>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</si>
  <si>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</si>
  <si>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</si>
  <si>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</si>
  <si>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</si>
  <si>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</si>
  <si>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</si>
  <si>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</si>
  <si>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</si>
  <si>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</si>
  <si>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</si>
  <si>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</si>
  <si>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</si>
  <si>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</si>
  <si>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</si>
  <si>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</si>
  <si>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</si>
  <si>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</si>
  <si>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</si>
  <si>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</si>
  <si>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</si>
  <si>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</si>
  <si>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</si>
  <si>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3.1.4.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</si>
  <si>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</si>
  <si>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</si>
  <si>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</si>
  <si>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</si>
  <si>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</si>
  <si>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</si>
  <si>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</si>
  <si>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</si>
  <si>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</si>
  <si>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</si>
  <si>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</si>
  <si>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</si>
  <si>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</si>
  <si>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</si>
  <si>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</si>
  <si>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Игорь Черменович Николов, главный врач</t>
  </si>
  <si>
    <t>страхованию от 29.12.2023г.  № 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</si>
  <si>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</si>
  <si>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         репродуктивное здоровье;</t>
  </si>
  <si>
    <t>комплексные посещения</t>
  </si>
  <si>
    <t>исследований</t>
  </si>
  <si>
    <t>посещения</t>
  </si>
  <si>
    <t>посещений</t>
  </si>
  <si>
    <t>обращений</t>
  </si>
  <si>
    <t>комплексных посещений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</si>
</sst>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abSelected="1" view="pageBreakPreview" zoomScale="80" zoomScaleNormal="100" zoomScaleSheetLayoutView="80" workbookViewId="0">
      <selection activeCell="B49" sqref="B49:D4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59" t="s">
        <v>41</v>
      </c>
      <c r="F1" s="59"/>
      <c r="G1" s="59"/>
    </row>
    <row r="2" spans="1:7" x14ac:dyDescent="0.3">
      <c r="E2" s="59" t="s">
        <v>62</v>
      </c>
      <c r="F2" s="59"/>
      <c r="G2" s="59"/>
    </row>
    <row r="3" spans="1:7" x14ac:dyDescent="0.3">
      <c r="E3" s="59" t="s">
        <v>0</v>
      </c>
      <c r="F3" s="59"/>
      <c r="G3" s="59"/>
    </row>
    <row r="4" spans="1:7" x14ac:dyDescent="0.3">
      <c r="E4" s="59" t="s">
        <v>1</v>
      </c>
      <c r="F4" s="59"/>
      <c r="G4" s="59"/>
    </row>
    <row r="5" spans="1:7" x14ac:dyDescent="0.3">
      <c r="E5" s="59" t="s">
        <v>116</v>
      </c>
      <c r="F5" s="59"/>
      <c r="G5" s="59"/>
    </row>
    <row r="8" spans="1:7" x14ac:dyDescent="0.3">
      <c r="B8" s="51" t="s">
        <v>74</v>
      </c>
      <c r="C8" s="51"/>
      <c r="D8" s="51"/>
      <c r="E8" s="51"/>
      <c r="F8" s="51"/>
    </row>
    <row r="9" spans="1:7" x14ac:dyDescent="0.3">
      <c r="B9" s="51" t="s">
        <v>117</v>
      </c>
      <c r="C9" s="51"/>
      <c r="D9" s="51"/>
      <c r="E9" s="51"/>
      <c r="F9" s="51"/>
    </row>
    <row r="10" spans="1:7" s="18" customFormat="1" ht="15" x14ac:dyDescent="0.25">
      <c r="B10" s="52" t="s">
        <v>63</v>
      </c>
      <c r="C10" s="52"/>
      <c r="D10" s="52"/>
      <c r="E10" s="52"/>
      <c r="F10" s="52"/>
    </row>
    <row r="11" spans="1:7" s="18" customFormat="1" ht="15" x14ac:dyDescent="0.25">
      <c r="B11" s="52" t="s">
        <v>64</v>
      </c>
      <c r="C11" s="52"/>
      <c r="D11" s="52"/>
      <c r="E11" s="52"/>
      <c r="F11" s="52"/>
    </row>
    <row r="12" spans="1:7" s="18" customFormat="1" ht="15" x14ac:dyDescent="0.25">
      <c r="B12" s="52" t="s">
        <v>65</v>
      </c>
      <c r="C12" s="52"/>
      <c r="D12" s="52"/>
      <c r="E12" s="52"/>
      <c r="F12" s="52"/>
    </row>
    <row r="13" spans="1:7" s="18" customFormat="1" ht="15" x14ac:dyDescent="0.25">
      <c r="B13" s="52" t="s">
        <v>66</v>
      </c>
      <c r="C13" s="52"/>
      <c r="D13" s="52"/>
      <c r="E13" s="52"/>
      <c r="F13" s="52"/>
    </row>
    <row r="14" spans="1:7" s="18" customFormat="1" ht="15" x14ac:dyDescent="0.25">
      <c r="B14" s="52" t="s">
        <v>67</v>
      </c>
      <c r="C14" s="52"/>
      <c r="D14" s="52"/>
      <c r="E14" s="52"/>
      <c r="F14" s="52"/>
    </row>
    <row r="15" spans="1:7" x14ac:dyDescent="0.3">
      <c r="B15" s="25"/>
      <c r="C15" s="25"/>
      <c r="D15" s="25"/>
      <c r="E15" s="25"/>
      <c r="F15" s="25"/>
    </row>
    <row r="16" spans="1:7" ht="39" customHeight="1" x14ac:dyDescent="0.3">
      <c r="A16" s="2"/>
      <c r="B16" s="53" t="s">
        <v>88</v>
      </c>
      <c r="C16" s="53"/>
      <c r="D16" s="53"/>
      <c r="E16" s="53"/>
      <c r="F16" s="53"/>
    </row>
    <row r="17" spans="1:10" s="18" customFormat="1" ht="14.25" customHeight="1" x14ac:dyDescent="0.25">
      <c r="B17" s="54" t="s">
        <v>68</v>
      </c>
      <c r="C17" s="54"/>
      <c r="D17" s="54"/>
      <c r="E17" s="54"/>
      <c r="F17" s="54"/>
    </row>
    <row r="18" spans="1:10" s="18" customFormat="1" ht="14.25" customHeight="1" x14ac:dyDescent="0.25">
      <c r="B18" s="52" t="s">
        <v>2</v>
      </c>
      <c r="C18" s="52"/>
      <c r="D18" s="52"/>
      <c r="E18" s="52"/>
      <c r="F18" s="52"/>
    </row>
    <row r="19" spans="1:10" s="18" customFormat="1" ht="14.25" customHeight="1" x14ac:dyDescent="0.25">
      <c r="B19" s="52" t="s">
        <v>69</v>
      </c>
      <c r="C19" s="52"/>
      <c r="D19" s="52"/>
      <c r="E19" s="52"/>
      <c r="F19" s="52"/>
    </row>
    <row r="21" spans="1:10" x14ac:dyDescent="0.3">
      <c r="A21" s="1" t="s">
        <v>42</v>
      </c>
    </row>
    <row r="23" spans="1:10" ht="37.5" customHeight="1" x14ac:dyDescent="0.3">
      <c r="A23" s="58" t="s">
        <v>39</v>
      </c>
      <c r="B23" s="58"/>
      <c r="C23" s="58"/>
      <c r="D23" s="58"/>
      <c r="E23" s="58"/>
      <c r="F23" s="58"/>
      <c r="G23" s="3"/>
    </row>
    <row r="25" spans="1:10" ht="52.5" customHeight="1" x14ac:dyDescent="0.3">
      <c r="A25" s="10" t="s">
        <v>59</v>
      </c>
      <c r="B25" s="55" t="s">
        <v>3</v>
      </c>
      <c r="C25" s="56"/>
      <c r="D25" s="57"/>
      <c r="E25" s="11" t="s">
        <v>4</v>
      </c>
      <c r="F25" s="23" t="s">
        <v>5</v>
      </c>
    </row>
    <row r="26" spans="1:10" ht="26.25" customHeight="1" x14ac:dyDescent="0.3">
      <c r="A26" s="13" t="s">
        <v>6</v>
      </c>
      <c r="B26" s="43" t="s">
        <v>7</v>
      </c>
      <c r="C26" s="44"/>
      <c r="D26" s="45"/>
      <c r="E26" s="11" t="s">
        <v>8</v>
      </c>
      <c r="F26" s="28">
        <v>84239</v>
      </c>
    </row>
    <row r="27" spans="1:10" ht="26.25" customHeight="1" x14ac:dyDescent="0.3">
      <c r="A27" s="13" t="s">
        <v>9</v>
      </c>
      <c r="B27" s="46" t="s">
        <v>91</v>
      </c>
      <c r="C27" s="44"/>
      <c r="D27" s="47"/>
      <c r="E27" s="11" t="s">
        <v>10</v>
      </c>
      <c r="F27" s="19">
        <f>88318+31965-F45</f>
        <v>118397</v>
      </c>
      <c r="H27" s="27">
        <f>F27+F39</f>
        <v>192236</v>
      </c>
      <c r="I27" s="1">
        <f>71953+88318+31965</f>
        <v>192236</v>
      </c>
      <c r="J27" s="27">
        <f>I27-H27</f>
        <v>0</v>
      </c>
    </row>
    <row r="28" spans="1:10" ht="33.75" customHeight="1" x14ac:dyDescent="0.3">
      <c r="A28" s="5" t="s">
        <v>11</v>
      </c>
      <c r="B28" s="46" t="s">
        <v>43</v>
      </c>
      <c r="C28" s="44"/>
      <c r="D28" s="47"/>
      <c r="E28" s="23" t="s">
        <v>10</v>
      </c>
      <c r="F28" s="28">
        <f>88318-F45</f>
        <v>86432</v>
      </c>
      <c r="H28" s="27">
        <f>F28+F45</f>
        <v>88318</v>
      </c>
      <c r="I28" s="1">
        <v>88318</v>
      </c>
      <c r="J28" s="27">
        <f>I28-H28</f>
        <v>0</v>
      </c>
    </row>
    <row r="29" spans="1:10" ht="36.75" customHeight="1" x14ac:dyDescent="0.3">
      <c r="A29" s="34" t="s">
        <v>78</v>
      </c>
      <c r="B29" s="48" t="s">
        <v>103</v>
      </c>
      <c r="C29" s="49"/>
      <c r="D29" s="50"/>
      <c r="E29" s="35" t="s">
        <v>10</v>
      </c>
      <c r="F29" s="40">
        <v>3753</v>
      </c>
    </row>
    <row r="30" spans="1:10" ht="27.75" customHeight="1" x14ac:dyDescent="0.3">
      <c r="A30" s="4" t="s">
        <v>13</v>
      </c>
      <c r="B30" s="46" t="s">
        <v>14</v>
      </c>
      <c r="C30" s="44"/>
      <c r="D30" s="47"/>
      <c r="E30" s="23" t="s">
        <v>10</v>
      </c>
      <c r="F30" s="41">
        <f>83859-F48</f>
        <v>83859</v>
      </c>
      <c r="H30" s="27">
        <f>F30+F48</f>
        <v>83859</v>
      </c>
      <c r="I30" s="1">
        <v>83859</v>
      </c>
      <c r="J30" s="27">
        <f>I30-H30</f>
        <v>0</v>
      </c>
    </row>
    <row r="32" spans="1:10" ht="36.75" customHeight="1" x14ac:dyDescent="0.3">
      <c r="A32" s="58" t="s">
        <v>40</v>
      </c>
      <c r="B32" s="58"/>
      <c r="C32" s="58"/>
      <c r="D32" s="58"/>
      <c r="E32" s="58"/>
      <c r="F32" s="58"/>
    </row>
    <row r="34" spans="1:6" ht="56.25" x14ac:dyDescent="0.3">
      <c r="A34" s="10" t="s">
        <v>59</v>
      </c>
      <c r="B34" s="61" t="s">
        <v>3</v>
      </c>
      <c r="C34" s="56"/>
      <c r="D34" s="62"/>
      <c r="E34" s="11" t="s">
        <v>4</v>
      </c>
      <c r="F34" s="23" t="s">
        <v>5</v>
      </c>
    </row>
    <row r="35" spans="1:6" ht="37.5" customHeight="1" x14ac:dyDescent="0.3">
      <c r="A35" s="14" t="s">
        <v>6</v>
      </c>
      <c r="B35" s="46" t="s">
        <v>15</v>
      </c>
      <c r="C35" s="44"/>
      <c r="D35" s="47"/>
      <c r="E35" s="33" t="s">
        <v>120</v>
      </c>
      <c r="F35" s="19">
        <v>3770</v>
      </c>
    </row>
    <row r="36" spans="1:6" ht="26.25" customHeight="1" x14ac:dyDescent="0.3">
      <c r="A36" s="4" t="s">
        <v>16</v>
      </c>
      <c r="B36" s="46" t="s">
        <v>17</v>
      </c>
      <c r="C36" s="44"/>
      <c r="D36" s="47"/>
      <c r="E36" s="42" t="s">
        <v>120</v>
      </c>
      <c r="F36" s="28">
        <v>3464</v>
      </c>
    </row>
    <row r="37" spans="1:6" ht="26.25" customHeight="1" x14ac:dyDescent="0.3">
      <c r="A37" s="4" t="s">
        <v>92</v>
      </c>
      <c r="B37" s="46" t="s">
        <v>109</v>
      </c>
      <c r="C37" s="44"/>
      <c r="D37" s="47"/>
      <c r="E37" s="42" t="s">
        <v>120</v>
      </c>
      <c r="F37" s="28">
        <v>164</v>
      </c>
    </row>
    <row r="38" spans="1:6" ht="26.25" customHeight="1" x14ac:dyDescent="0.3">
      <c r="A38" s="4" t="s">
        <v>108</v>
      </c>
      <c r="B38" s="46" t="s">
        <v>93</v>
      </c>
      <c r="C38" s="44"/>
      <c r="D38" s="47"/>
      <c r="E38" s="42" t="s">
        <v>120</v>
      </c>
      <c r="F38" s="28">
        <v>1150</v>
      </c>
    </row>
    <row r="39" spans="1:6" ht="26.25" customHeight="1" x14ac:dyDescent="0.3">
      <c r="A39" s="4" t="s">
        <v>9</v>
      </c>
      <c r="B39" s="46" t="s">
        <v>91</v>
      </c>
      <c r="C39" s="44"/>
      <c r="D39" s="47"/>
      <c r="E39" s="30" t="s">
        <v>122</v>
      </c>
      <c r="F39" s="28">
        <f>71953+F45</f>
        <v>73839</v>
      </c>
    </row>
    <row r="40" spans="1:6" ht="36.75" customHeight="1" x14ac:dyDescent="0.3">
      <c r="A40" s="29" t="s">
        <v>11</v>
      </c>
      <c r="B40" s="60" t="s">
        <v>94</v>
      </c>
      <c r="C40" s="60"/>
      <c r="D40" s="60"/>
      <c r="E40" s="30" t="s">
        <v>124</v>
      </c>
      <c r="F40" s="28">
        <f>F41+F44</f>
        <v>46381</v>
      </c>
    </row>
    <row r="41" spans="1:6" ht="42" customHeight="1" x14ac:dyDescent="0.3">
      <c r="A41" s="29" t="s">
        <v>95</v>
      </c>
      <c r="B41" s="74" t="s">
        <v>106</v>
      </c>
      <c r="C41" s="75"/>
      <c r="D41" s="76"/>
      <c r="E41" s="30" t="s">
        <v>124</v>
      </c>
      <c r="F41" s="28">
        <v>35555</v>
      </c>
    </row>
    <row r="42" spans="1:6" ht="36.75" customHeight="1" x14ac:dyDescent="0.3">
      <c r="A42" s="29" t="s">
        <v>96</v>
      </c>
      <c r="B42" s="74" t="s">
        <v>107</v>
      </c>
      <c r="C42" s="75"/>
      <c r="D42" s="76"/>
      <c r="E42" s="30" t="s">
        <v>124</v>
      </c>
      <c r="F42" s="28">
        <v>4694</v>
      </c>
    </row>
    <row r="43" spans="1:6" ht="36.75" customHeight="1" x14ac:dyDescent="0.3">
      <c r="A43" s="29" t="s">
        <v>96</v>
      </c>
      <c r="B43" s="74" t="s">
        <v>118</v>
      </c>
      <c r="C43" s="75"/>
      <c r="D43" s="76"/>
      <c r="E43" s="30" t="s">
        <v>124</v>
      </c>
      <c r="F43" s="28">
        <v>5435</v>
      </c>
    </row>
    <row r="44" spans="1:6" ht="36.75" customHeight="1" x14ac:dyDescent="0.3">
      <c r="A44" s="29" t="s">
        <v>97</v>
      </c>
      <c r="B44" s="77" t="s">
        <v>79</v>
      </c>
      <c r="C44" s="78"/>
      <c r="D44" s="79"/>
      <c r="E44" s="30" t="s">
        <v>124</v>
      </c>
      <c r="F44" s="28">
        <v>10826</v>
      </c>
    </row>
    <row r="45" spans="1:6" ht="26.25" customHeight="1" x14ac:dyDescent="0.3">
      <c r="A45" s="37" t="s">
        <v>12</v>
      </c>
      <c r="B45" s="60" t="s">
        <v>43</v>
      </c>
      <c r="C45" s="60"/>
      <c r="D45" s="60"/>
      <c r="E45" s="30" t="s">
        <v>121</v>
      </c>
      <c r="F45" s="28">
        <f>F46+F47+200</f>
        <v>1886</v>
      </c>
    </row>
    <row r="46" spans="1:6" ht="36" customHeight="1" x14ac:dyDescent="0.3">
      <c r="A46" s="37" t="s">
        <v>102</v>
      </c>
      <c r="B46" s="84" t="s">
        <v>105</v>
      </c>
      <c r="C46" s="85"/>
      <c r="D46" s="86"/>
      <c r="E46" s="30" t="s">
        <v>119</v>
      </c>
      <c r="F46" s="32">
        <v>50</v>
      </c>
    </row>
    <row r="47" spans="1:6" ht="26.25" customHeight="1" x14ac:dyDescent="0.3">
      <c r="A47" s="37" t="s">
        <v>102</v>
      </c>
      <c r="B47" s="63" t="s">
        <v>104</v>
      </c>
      <c r="C47" s="64"/>
      <c r="D47" s="65"/>
      <c r="E47" s="30" t="s">
        <v>122</v>
      </c>
      <c r="F47" s="32">
        <v>1636</v>
      </c>
    </row>
    <row r="48" spans="1:6" ht="22.5" customHeight="1" x14ac:dyDescent="0.3">
      <c r="A48" s="4" t="s">
        <v>13</v>
      </c>
      <c r="B48" s="46" t="s">
        <v>14</v>
      </c>
      <c r="C48" s="44"/>
      <c r="D48" s="47"/>
      <c r="E48" s="36" t="s">
        <v>123</v>
      </c>
      <c r="F48" s="31">
        <v>0</v>
      </c>
    </row>
    <row r="49" spans="1:6" ht="36.75" customHeight="1" x14ac:dyDescent="0.3">
      <c r="A49" s="38" t="s">
        <v>100</v>
      </c>
      <c r="B49" s="63" t="s">
        <v>111</v>
      </c>
      <c r="C49" s="64"/>
      <c r="D49" s="65"/>
      <c r="E49" s="30" t="s">
        <v>124</v>
      </c>
      <c r="F49" s="32">
        <v>237</v>
      </c>
    </row>
    <row r="50" spans="1:6" ht="37.5" customHeight="1" x14ac:dyDescent="0.3">
      <c r="A50" s="4" t="s">
        <v>110</v>
      </c>
      <c r="B50" s="46" t="s">
        <v>101</v>
      </c>
      <c r="C50" s="44"/>
      <c r="D50" s="47"/>
      <c r="E50" s="30" t="s">
        <v>124</v>
      </c>
      <c r="F50" s="31">
        <v>18025</v>
      </c>
    </row>
    <row r="52" spans="1:6" x14ac:dyDescent="0.3">
      <c r="A52" s="1" t="s">
        <v>18</v>
      </c>
    </row>
    <row r="54" spans="1:6" x14ac:dyDescent="0.3">
      <c r="A54" s="1" t="s">
        <v>44</v>
      </c>
    </row>
    <row r="56" spans="1:6" x14ac:dyDescent="0.3">
      <c r="A56" s="1" t="s">
        <v>45</v>
      </c>
    </row>
    <row r="58" spans="1:6" ht="42.75" customHeight="1" x14ac:dyDescent="0.3">
      <c r="A58" s="61" t="s">
        <v>19</v>
      </c>
      <c r="B58" s="62"/>
      <c r="C58" s="80" t="s">
        <v>48</v>
      </c>
      <c r="D58" s="81"/>
      <c r="E58" s="61" t="s">
        <v>20</v>
      </c>
      <c r="F58" s="62"/>
    </row>
    <row r="59" spans="1:6" ht="37.5" customHeight="1" x14ac:dyDescent="0.3">
      <c r="A59" s="9" t="s">
        <v>46</v>
      </c>
      <c r="B59" s="24" t="s">
        <v>47</v>
      </c>
      <c r="C59" s="82"/>
      <c r="D59" s="83"/>
      <c r="E59" s="23" t="s">
        <v>21</v>
      </c>
      <c r="F59" s="23" t="s">
        <v>22</v>
      </c>
    </row>
    <row r="60" spans="1:6" ht="20.25" customHeight="1" x14ac:dyDescent="0.3">
      <c r="A60" s="8">
        <v>158</v>
      </c>
      <c r="B60" s="21" t="s">
        <v>98</v>
      </c>
      <c r="C60" s="72">
        <v>37</v>
      </c>
      <c r="D60" s="73"/>
      <c r="E60" s="20">
        <v>0</v>
      </c>
      <c r="F60" s="39">
        <v>335</v>
      </c>
    </row>
    <row r="61" spans="1:6" x14ac:dyDescent="0.3">
      <c r="A61" s="8">
        <v>97</v>
      </c>
      <c r="B61" s="21" t="s">
        <v>81</v>
      </c>
      <c r="C61" s="72">
        <v>27</v>
      </c>
      <c r="D61" s="73"/>
      <c r="E61" s="20">
        <v>0</v>
      </c>
      <c r="F61" s="39">
        <v>2145</v>
      </c>
    </row>
    <row r="62" spans="1:6" x14ac:dyDescent="0.3">
      <c r="A62" s="8">
        <v>112</v>
      </c>
      <c r="B62" s="21" t="s">
        <v>80</v>
      </c>
      <c r="C62" s="72">
        <v>31</v>
      </c>
      <c r="D62" s="73"/>
      <c r="E62" s="20">
        <v>0</v>
      </c>
      <c r="F62" s="39">
        <v>301</v>
      </c>
    </row>
    <row r="63" spans="1:6" x14ac:dyDescent="0.3">
      <c r="A63" s="8">
        <v>122</v>
      </c>
      <c r="B63" s="21" t="s">
        <v>82</v>
      </c>
      <c r="C63" s="72">
        <v>35</v>
      </c>
      <c r="D63" s="73"/>
      <c r="E63" s="20">
        <v>0</v>
      </c>
      <c r="F63" s="39">
        <v>59</v>
      </c>
    </row>
    <row r="64" spans="1:6" x14ac:dyDescent="0.3">
      <c r="A64" s="87" t="s">
        <v>23</v>
      </c>
      <c r="B64" s="88"/>
      <c r="C64" s="88"/>
      <c r="D64" s="89"/>
      <c r="E64" s="20">
        <v>0</v>
      </c>
      <c r="F64" s="39">
        <f>SUM(F60:F63)</f>
        <v>2840</v>
      </c>
    </row>
    <row r="68" spans="1:7" ht="24.75" customHeight="1" x14ac:dyDescent="0.3">
      <c r="A68" s="2"/>
      <c r="B68" s="51" t="s">
        <v>49</v>
      </c>
      <c r="C68" s="51"/>
      <c r="D68" s="51"/>
      <c r="E68" s="51"/>
      <c r="F68" s="51"/>
    </row>
    <row r="70" spans="1:7" x14ac:dyDescent="0.3">
      <c r="A70" s="51" t="s">
        <v>25</v>
      </c>
      <c r="B70" s="51"/>
      <c r="E70" s="51" t="s">
        <v>27</v>
      </c>
      <c r="F70" s="51"/>
      <c r="G70" s="51"/>
    </row>
    <row r="71" spans="1:7" ht="20.25" customHeight="1" x14ac:dyDescent="0.3">
      <c r="A71" s="70" t="s">
        <v>51</v>
      </c>
      <c r="B71" s="70"/>
      <c r="E71" s="70" t="s">
        <v>76</v>
      </c>
      <c r="F71" s="70"/>
      <c r="G71" s="70"/>
    </row>
    <row r="72" spans="1:7" ht="20.25" customHeight="1" x14ac:dyDescent="0.3">
      <c r="A72" s="67" t="s">
        <v>52</v>
      </c>
      <c r="B72" s="67"/>
      <c r="E72" s="67" t="s">
        <v>77</v>
      </c>
      <c r="F72" s="67"/>
      <c r="G72" s="67"/>
    </row>
    <row r="73" spans="1:7" ht="20.25" customHeight="1" x14ac:dyDescent="0.3">
      <c r="A73" s="67" t="s">
        <v>75</v>
      </c>
      <c r="B73" s="67"/>
      <c r="E73" s="67" t="s">
        <v>89</v>
      </c>
      <c r="F73" s="67"/>
      <c r="G73" s="67"/>
    </row>
    <row r="74" spans="1:7" s="18" customFormat="1" ht="20.25" customHeight="1" x14ac:dyDescent="0.25">
      <c r="A74" s="66" t="s">
        <v>50</v>
      </c>
      <c r="B74" s="66"/>
      <c r="E74" s="66" t="s">
        <v>50</v>
      </c>
      <c r="F74" s="66"/>
      <c r="G74" s="66"/>
    </row>
    <row r="75" spans="1:7" ht="39" customHeight="1" x14ac:dyDescent="0.3">
      <c r="A75" s="70"/>
      <c r="B75" s="70"/>
      <c r="E75" s="70"/>
      <c r="F75" s="70"/>
      <c r="G75" s="70"/>
    </row>
    <row r="76" spans="1:7" s="18" customFormat="1" ht="15" x14ac:dyDescent="0.25">
      <c r="A76" s="54" t="s">
        <v>28</v>
      </c>
      <c r="B76" s="54"/>
      <c r="E76" s="54" t="s">
        <v>28</v>
      </c>
      <c r="F76" s="54"/>
      <c r="G76" s="54"/>
    </row>
    <row r="77" spans="1:7" ht="33.75" customHeight="1" x14ac:dyDescent="0.3">
      <c r="A77" s="69" t="s">
        <v>112</v>
      </c>
      <c r="B77" s="69"/>
      <c r="E77" s="70" t="s">
        <v>115</v>
      </c>
      <c r="F77" s="70"/>
      <c r="G77" s="70"/>
    </row>
    <row r="78" spans="1:7" s="18" customFormat="1" ht="29.25" customHeight="1" x14ac:dyDescent="0.25">
      <c r="A78" s="66" t="s">
        <v>53</v>
      </c>
      <c r="B78" s="66"/>
      <c r="E78" s="66" t="s">
        <v>53</v>
      </c>
      <c r="F78" s="66"/>
      <c r="G78" s="66"/>
    </row>
    <row r="79" spans="1:7" ht="37.5" customHeight="1" x14ac:dyDescent="0.3">
      <c r="A79" s="51" t="s">
        <v>29</v>
      </c>
      <c r="B79" s="51"/>
      <c r="E79" s="51" t="s">
        <v>29</v>
      </c>
      <c r="F79" s="51"/>
      <c r="G79" s="51"/>
    </row>
    <row r="80" spans="1:7" ht="62.25" customHeight="1" x14ac:dyDescent="0.3"/>
    <row r="81" spans="1:7" ht="21" customHeight="1" x14ac:dyDescent="0.3">
      <c r="A81" s="71" t="s">
        <v>26</v>
      </c>
      <c r="B81" s="71"/>
      <c r="E81" s="51" t="s">
        <v>26</v>
      </c>
      <c r="F81" s="51"/>
      <c r="G81" s="51"/>
    </row>
    <row r="82" spans="1:7" ht="21" customHeight="1" x14ac:dyDescent="0.3">
      <c r="A82" s="70" t="s">
        <v>54</v>
      </c>
      <c r="B82" s="70"/>
      <c r="E82" s="70" t="s">
        <v>56</v>
      </c>
      <c r="F82" s="70"/>
      <c r="G82" s="70"/>
    </row>
    <row r="83" spans="1:7" ht="21" customHeight="1" x14ac:dyDescent="0.3">
      <c r="A83" s="67" t="s">
        <v>55</v>
      </c>
      <c r="B83" s="67"/>
      <c r="E83" s="67" t="s">
        <v>57</v>
      </c>
      <c r="F83" s="67"/>
      <c r="G83" s="67"/>
    </row>
    <row r="84" spans="1:7" ht="21" customHeight="1" x14ac:dyDescent="0.3">
      <c r="A84" s="67"/>
      <c r="B84" s="67"/>
      <c r="E84" s="67" t="s">
        <v>58</v>
      </c>
      <c r="F84" s="67"/>
      <c r="G84" s="67"/>
    </row>
    <row r="85" spans="1:7" s="18" customFormat="1" ht="19.5" customHeight="1" x14ac:dyDescent="0.25">
      <c r="A85" s="66" t="s">
        <v>50</v>
      </c>
      <c r="B85" s="66"/>
      <c r="E85" s="66" t="s">
        <v>50</v>
      </c>
      <c r="F85" s="66"/>
      <c r="G85" s="66"/>
    </row>
    <row r="86" spans="1:7" ht="36.75" customHeight="1" x14ac:dyDescent="0.3">
      <c r="A86" s="70"/>
      <c r="B86" s="70"/>
      <c r="E86" s="70"/>
      <c r="F86" s="70"/>
      <c r="G86" s="70"/>
    </row>
    <row r="87" spans="1:7" s="18" customFormat="1" ht="15" x14ac:dyDescent="0.25">
      <c r="A87" s="54" t="s">
        <v>28</v>
      </c>
      <c r="B87" s="54"/>
      <c r="E87" s="54" t="s">
        <v>28</v>
      </c>
      <c r="F87" s="54"/>
      <c r="G87" s="54"/>
    </row>
    <row r="88" spans="1:7" ht="49.5" customHeight="1" x14ac:dyDescent="0.3">
      <c r="A88" s="69" t="s">
        <v>113</v>
      </c>
      <c r="B88" s="69"/>
      <c r="E88" s="68" t="s">
        <v>114</v>
      </c>
      <c r="F88" s="68"/>
      <c r="G88" s="68"/>
    </row>
    <row r="89" spans="1:7" s="18" customFormat="1" ht="31.5" customHeight="1" x14ac:dyDescent="0.25">
      <c r="A89" s="66" t="s">
        <v>53</v>
      </c>
      <c r="B89" s="66"/>
      <c r="E89" s="66" t="s">
        <v>53</v>
      </c>
      <c r="F89" s="66"/>
      <c r="G89" s="66"/>
    </row>
    <row r="90" spans="1:7" ht="33" customHeight="1" x14ac:dyDescent="0.3">
      <c r="A90" s="51" t="s">
        <v>29</v>
      </c>
      <c r="B90" s="51"/>
      <c r="E90" s="51" t="s">
        <v>29</v>
      </c>
      <c r="F90" s="51"/>
      <c r="G90" s="51"/>
    </row>
  </sheetData>
  <mergeCells count="90">
    <mergeCell ref="C61:D61"/>
    <mergeCell ref="E81:G81"/>
    <mergeCell ref="A71:B71"/>
    <mergeCell ref="A72:B72"/>
    <mergeCell ref="A64:D64"/>
    <mergeCell ref="C62:D62"/>
    <mergeCell ref="B68:F68"/>
    <mergeCell ref="C63:D63"/>
    <mergeCell ref="E75:G75"/>
    <mergeCell ref="E76:G76"/>
    <mergeCell ref="A78:B78"/>
    <mergeCell ref="A77:B77"/>
    <mergeCell ref="E77:G77"/>
    <mergeCell ref="A75:B75"/>
    <mergeCell ref="A76:B76"/>
    <mergeCell ref="C60:D60"/>
    <mergeCell ref="B40:D40"/>
    <mergeCell ref="B41:D41"/>
    <mergeCell ref="B42:D42"/>
    <mergeCell ref="B44:D44"/>
    <mergeCell ref="C58:D59"/>
    <mergeCell ref="B46:D46"/>
    <mergeCell ref="B47:D47"/>
    <mergeCell ref="A58:B58"/>
    <mergeCell ref="B48:D48"/>
    <mergeCell ref="B49:D49"/>
    <mergeCell ref="B43:D43"/>
    <mergeCell ref="A83:B83"/>
    <mergeCell ref="A74:B74"/>
    <mergeCell ref="A79:B79"/>
    <mergeCell ref="E70:G70"/>
    <mergeCell ref="E71:G71"/>
    <mergeCell ref="E72:G72"/>
    <mergeCell ref="E82:G82"/>
    <mergeCell ref="E83:G83"/>
    <mergeCell ref="E78:G78"/>
    <mergeCell ref="A82:B82"/>
    <mergeCell ref="A81:B81"/>
    <mergeCell ref="A73:B73"/>
    <mergeCell ref="E79:G79"/>
    <mergeCell ref="A70:B70"/>
    <mergeCell ref="E73:G73"/>
    <mergeCell ref="E74:G74"/>
    <mergeCell ref="E89:G89"/>
    <mergeCell ref="E90:G90"/>
    <mergeCell ref="E84:G84"/>
    <mergeCell ref="A84:B84"/>
    <mergeCell ref="E87:G87"/>
    <mergeCell ref="E88:G88"/>
    <mergeCell ref="A90:B90"/>
    <mergeCell ref="A88:B88"/>
    <mergeCell ref="A89:B89"/>
    <mergeCell ref="A87:B87"/>
    <mergeCell ref="A85:B85"/>
    <mergeCell ref="E86:G86"/>
    <mergeCell ref="A86:B86"/>
    <mergeCell ref="E85:G85"/>
    <mergeCell ref="A32:F32"/>
    <mergeCell ref="B39:D39"/>
    <mergeCell ref="B36:D36"/>
    <mergeCell ref="B45:D45"/>
    <mergeCell ref="E58:F58"/>
    <mergeCell ref="B50:D50"/>
    <mergeCell ref="B37:D37"/>
    <mergeCell ref="B38:D38"/>
    <mergeCell ref="B34:D34"/>
    <mergeCell ref="B35:D35"/>
    <mergeCell ref="E1:G1"/>
    <mergeCell ref="E2:G2"/>
    <mergeCell ref="E3:G3"/>
    <mergeCell ref="E4:G4"/>
    <mergeCell ref="E5:G5"/>
    <mergeCell ref="B25:D25"/>
    <mergeCell ref="B19:F19"/>
    <mergeCell ref="A23:F23"/>
    <mergeCell ref="B12:F12"/>
    <mergeCell ref="B13:F13"/>
    <mergeCell ref="B14:F14"/>
    <mergeCell ref="B18:F18"/>
    <mergeCell ref="B8:F8"/>
    <mergeCell ref="B9:F9"/>
    <mergeCell ref="B10:F10"/>
    <mergeCell ref="B16:F16"/>
    <mergeCell ref="B17:F17"/>
    <mergeCell ref="B11:F11"/>
    <mergeCell ref="B26:D26"/>
    <mergeCell ref="B27:D27"/>
    <mergeCell ref="B28:D28"/>
    <mergeCell ref="B29:D29"/>
    <mergeCell ref="B30:D30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BreakPreview" topLeftCell="A19" zoomScale="90" zoomScaleNormal="100" zoomScaleSheetLayoutView="90" workbookViewId="0">
      <selection activeCell="I28" sqref="I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6" x14ac:dyDescent="0.3">
      <c r="D1" s="59" t="s">
        <v>87</v>
      </c>
      <c r="E1" s="59"/>
      <c r="F1" s="59"/>
    </row>
    <row r="2" spans="1:6" x14ac:dyDescent="0.3">
      <c r="D2" s="59" t="str">
        <f>'Приложение 1'!E2</f>
        <v>к  договору на оказание</v>
      </c>
      <c r="E2" s="59"/>
      <c r="F2" s="59"/>
    </row>
    <row r="3" spans="1:6" x14ac:dyDescent="0.3">
      <c r="D3" s="59" t="str">
        <f>'Приложение 1'!E3</f>
        <v>и оплату медицинской помощи</v>
      </c>
      <c r="E3" s="59"/>
      <c r="F3" s="59"/>
    </row>
    <row r="4" spans="1:6" x14ac:dyDescent="0.3">
      <c r="D4" s="59" t="str">
        <f>'Приложение 1'!E4</f>
        <v>по обязательному медицинскому</v>
      </c>
      <c r="E4" s="59"/>
      <c r="F4" s="59"/>
    </row>
    <row r="5" spans="1:6" x14ac:dyDescent="0.3">
      <c r="D5" s="59" t="str">
        <f>'Приложение 1'!E5</f>
        <v>страхованию от 29.12.2023г.  № 4</v>
      </c>
      <c r="E5" s="59"/>
      <c r="F5" s="59"/>
    </row>
    <row r="7" spans="1:6" x14ac:dyDescent="0.3">
      <c r="B7" s="51" t="s">
        <v>74</v>
      </c>
      <c r="C7" s="51"/>
      <c r="D7" s="51"/>
      <c r="E7" s="51"/>
      <c r="F7" s="2"/>
    </row>
    <row r="8" spans="1:6" x14ac:dyDescent="0.3">
      <c r="B8" s="51" t="s">
        <v>117</v>
      </c>
      <c r="C8" s="51"/>
      <c r="D8" s="51"/>
      <c r="E8" s="51"/>
      <c r="F8" s="7"/>
    </row>
    <row r="9" spans="1:6" s="18" customFormat="1" ht="15" x14ac:dyDescent="0.25">
      <c r="B9" s="52" t="s">
        <v>63</v>
      </c>
      <c r="C9" s="52"/>
      <c r="D9" s="52"/>
      <c r="E9" s="52"/>
      <c r="F9" s="17"/>
    </row>
    <row r="10" spans="1:6" s="18" customFormat="1" ht="15" x14ac:dyDescent="0.25">
      <c r="B10" s="52" t="s">
        <v>70</v>
      </c>
      <c r="C10" s="52"/>
      <c r="D10" s="52"/>
      <c r="E10" s="52"/>
      <c r="F10" s="17"/>
    </row>
    <row r="11" spans="1:6" s="18" customFormat="1" ht="15" x14ac:dyDescent="0.25">
      <c r="B11" s="52" t="s">
        <v>71</v>
      </c>
      <c r="C11" s="52"/>
      <c r="D11" s="52"/>
      <c r="E11" s="52"/>
      <c r="F11" s="17"/>
    </row>
    <row r="12" spans="1:6" s="18" customFormat="1" ht="15" x14ac:dyDescent="0.25">
      <c r="B12" s="52" t="s">
        <v>72</v>
      </c>
      <c r="C12" s="52"/>
      <c r="D12" s="52"/>
      <c r="E12" s="52"/>
      <c r="F12" s="17"/>
    </row>
    <row r="13" spans="1:6" s="18" customFormat="1" ht="15" x14ac:dyDescent="0.25">
      <c r="B13" s="52" t="s">
        <v>73</v>
      </c>
      <c r="C13" s="52"/>
      <c r="D13" s="52"/>
      <c r="E13" s="52"/>
      <c r="F13" s="17"/>
    </row>
    <row r="14" spans="1:6" x14ac:dyDescent="0.3">
      <c r="B14" s="52"/>
      <c r="C14" s="52"/>
      <c r="D14" s="52"/>
      <c r="E14" s="52"/>
      <c r="F14" s="16"/>
    </row>
    <row r="15" spans="1:6" ht="36.75" customHeight="1" x14ac:dyDescent="0.3">
      <c r="A15" s="2"/>
      <c r="B15" s="90" t="str">
        <f>'Приложение 1'!B16:F16</f>
        <v>Магаданское областное государственное бюджетное учреждение здравоохранения  "Городская поликлиника"</v>
      </c>
      <c r="C15" s="90"/>
      <c r="D15" s="90"/>
      <c r="E15" s="90"/>
      <c r="F15" s="7"/>
    </row>
    <row r="16" spans="1:6" s="18" customFormat="1" ht="15" x14ac:dyDescent="0.25">
      <c r="B16" s="54" t="s">
        <v>68</v>
      </c>
      <c r="C16" s="54"/>
      <c r="D16" s="54"/>
      <c r="E16" s="54"/>
      <c r="F16" s="17"/>
    </row>
    <row r="17" spans="1:13" s="18" customFormat="1" ht="15" x14ac:dyDescent="0.25">
      <c r="B17" s="52" t="s">
        <v>2</v>
      </c>
      <c r="C17" s="52"/>
      <c r="D17" s="52"/>
      <c r="E17" s="52"/>
      <c r="F17" s="17"/>
    </row>
    <row r="18" spans="1:13" s="18" customFormat="1" ht="15" x14ac:dyDescent="0.25">
      <c r="B18" s="52" t="s">
        <v>69</v>
      </c>
      <c r="C18" s="52"/>
      <c r="D18" s="52"/>
      <c r="E18" s="52"/>
      <c r="F18" s="17"/>
    </row>
    <row r="19" spans="1:13" x14ac:dyDescent="0.3">
      <c r="B19" s="51"/>
      <c r="C19" s="51"/>
      <c r="D19" s="51"/>
      <c r="E19" s="51"/>
      <c r="F19" s="7"/>
    </row>
    <row r="21" spans="1:13" x14ac:dyDescent="0.3">
      <c r="A21" s="1" t="s">
        <v>30</v>
      </c>
    </row>
    <row r="23" spans="1:13" x14ac:dyDescent="0.3">
      <c r="F23" s="1" t="s">
        <v>61</v>
      </c>
    </row>
    <row r="24" spans="1:13" ht="56.25" x14ac:dyDescent="0.3">
      <c r="A24" s="4" t="s">
        <v>59</v>
      </c>
      <c r="B24" s="92" t="s">
        <v>31</v>
      </c>
      <c r="C24" s="92"/>
      <c r="D24" s="92"/>
      <c r="E24" s="15" t="s">
        <v>32</v>
      </c>
      <c r="F24" s="12"/>
    </row>
    <row r="25" spans="1:13" ht="54.75" customHeight="1" x14ac:dyDescent="0.3">
      <c r="A25" s="6" t="s">
        <v>6</v>
      </c>
      <c r="B25" s="91" t="s">
        <v>33</v>
      </c>
      <c r="C25" s="91"/>
      <c r="D25" s="91"/>
      <c r="E25" s="28">
        <f>E26</f>
        <v>687720310</v>
      </c>
      <c r="G25" s="27"/>
      <c r="H25" s="27"/>
      <c r="I25" s="22"/>
      <c r="J25" s="26"/>
      <c r="K25" s="26"/>
      <c r="M25" s="26"/>
    </row>
    <row r="26" spans="1:13" ht="21.75" customHeight="1" x14ac:dyDescent="0.3">
      <c r="A26" s="4" t="s">
        <v>16</v>
      </c>
      <c r="B26" s="91" t="s">
        <v>36</v>
      </c>
      <c r="C26" s="91"/>
      <c r="D26" s="91"/>
      <c r="E26" s="28">
        <v>687720310</v>
      </c>
      <c r="J26" s="26"/>
    </row>
    <row r="27" spans="1:13" ht="59.25" customHeight="1" x14ac:dyDescent="0.3">
      <c r="A27" s="6" t="s">
        <v>9</v>
      </c>
      <c r="B27" s="91" t="s">
        <v>60</v>
      </c>
      <c r="C27" s="91"/>
      <c r="D27" s="91"/>
      <c r="E27" s="28">
        <f>E28+E30+E29</f>
        <v>529289860</v>
      </c>
      <c r="J27" s="26"/>
    </row>
    <row r="28" spans="1:13" x14ac:dyDescent="0.3">
      <c r="A28" s="4" t="s">
        <v>83</v>
      </c>
      <c r="B28" s="91" t="s">
        <v>35</v>
      </c>
      <c r="C28" s="91"/>
      <c r="D28" s="91"/>
      <c r="E28" s="28">
        <v>10672350</v>
      </c>
      <c r="J28" s="26"/>
    </row>
    <row r="29" spans="1:13" x14ac:dyDescent="0.3">
      <c r="A29" s="4" t="s">
        <v>12</v>
      </c>
      <c r="B29" s="91" t="s">
        <v>34</v>
      </c>
      <c r="C29" s="91"/>
      <c r="D29" s="91"/>
      <c r="E29" s="28">
        <v>365398510</v>
      </c>
      <c r="J29" s="26"/>
    </row>
    <row r="30" spans="1:13" ht="22.5" customHeight="1" x14ac:dyDescent="0.3">
      <c r="A30" s="4" t="s">
        <v>90</v>
      </c>
      <c r="B30" s="46" t="s">
        <v>36</v>
      </c>
      <c r="C30" s="44"/>
      <c r="D30" s="47"/>
      <c r="E30" s="28">
        <f>130763920+18004610+215280+4235190</f>
        <v>153219000</v>
      </c>
      <c r="G30" s="27"/>
      <c r="H30" s="27"/>
      <c r="J30" s="26"/>
    </row>
    <row r="31" spans="1:13" ht="36" customHeight="1" x14ac:dyDescent="0.3">
      <c r="A31" s="6" t="s">
        <v>13</v>
      </c>
      <c r="B31" s="91" t="s">
        <v>37</v>
      </c>
      <c r="C31" s="91"/>
      <c r="D31" s="91"/>
      <c r="E31" s="28">
        <f>E32</f>
        <v>154618590</v>
      </c>
      <c r="H31" s="27"/>
      <c r="J31" s="26"/>
    </row>
    <row r="32" spans="1:13" ht="38.25" customHeight="1" x14ac:dyDescent="0.3">
      <c r="A32" s="4" t="s">
        <v>24</v>
      </c>
      <c r="B32" s="91" t="s">
        <v>38</v>
      </c>
      <c r="C32" s="91"/>
      <c r="D32" s="91"/>
      <c r="E32" s="28">
        <f>SUM(E33:E36)</f>
        <v>154618590</v>
      </c>
      <c r="H32" s="27"/>
      <c r="J32" s="26"/>
    </row>
    <row r="33" spans="1:10" ht="21" customHeight="1" x14ac:dyDescent="0.3">
      <c r="A33" s="4" t="s">
        <v>84</v>
      </c>
      <c r="B33" s="91" t="s">
        <v>81</v>
      </c>
      <c r="C33" s="91"/>
      <c r="D33" s="91"/>
      <c r="E33" s="28">
        <v>106116900</v>
      </c>
      <c r="J33" s="26"/>
    </row>
    <row r="34" spans="1:10" ht="21" customHeight="1" x14ac:dyDescent="0.3">
      <c r="A34" s="4" t="s">
        <v>85</v>
      </c>
      <c r="B34" s="91" t="s">
        <v>80</v>
      </c>
      <c r="C34" s="91"/>
      <c r="D34" s="91"/>
      <c r="E34" s="28">
        <f>14462300+14460</f>
        <v>14476760</v>
      </c>
      <c r="J34" s="26"/>
    </row>
    <row r="35" spans="1:10" ht="21" customHeight="1" x14ac:dyDescent="0.3">
      <c r="A35" s="4" t="s">
        <v>86</v>
      </c>
      <c r="B35" s="91" t="s">
        <v>82</v>
      </c>
      <c r="C35" s="91"/>
      <c r="D35" s="91"/>
      <c r="E35" s="28">
        <v>3716500</v>
      </c>
      <c r="J35" s="26"/>
    </row>
    <row r="36" spans="1:10" ht="21" customHeight="1" x14ac:dyDescent="0.3">
      <c r="A36" s="4" t="s">
        <v>99</v>
      </c>
      <c r="B36" s="91" t="s">
        <v>98</v>
      </c>
      <c r="C36" s="91"/>
      <c r="D36" s="91"/>
      <c r="E36" s="28">
        <v>30308430</v>
      </c>
      <c r="J36" s="26"/>
    </row>
    <row r="37" spans="1:10" ht="21" customHeight="1" x14ac:dyDescent="0.3">
      <c r="A37" s="6"/>
      <c r="B37" s="91" t="s">
        <v>23</v>
      </c>
      <c r="C37" s="91"/>
      <c r="D37" s="91"/>
      <c r="E37" s="28">
        <f>E25+E27+E31</f>
        <v>1371628760</v>
      </c>
      <c r="G37" s="1">
        <v>1371628760</v>
      </c>
      <c r="H37" s="22">
        <f>G37-E37</f>
        <v>0</v>
      </c>
      <c r="J37" s="26"/>
    </row>
    <row r="39" spans="1:10" hidden="1" x14ac:dyDescent="0.3"/>
    <row r="40" spans="1:10" hidden="1" x14ac:dyDescent="0.3"/>
    <row r="41" spans="1:10" x14ac:dyDescent="0.3">
      <c r="A41" s="2"/>
      <c r="B41" s="51" t="s">
        <v>49</v>
      </c>
      <c r="C41" s="51"/>
      <c r="D41" s="51"/>
      <c r="E41" s="51"/>
      <c r="F41" s="2"/>
    </row>
    <row r="43" spans="1:10" x14ac:dyDescent="0.3">
      <c r="A43" s="51" t="s">
        <v>25</v>
      </c>
      <c r="B43" s="51"/>
      <c r="D43" s="51" t="s">
        <v>27</v>
      </c>
      <c r="E43" s="51"/>
      <c r="F43" s="51"/>
    </row>
    <row r="44" spans="1:10" x14ac:dyDescent="0.3">
      <c r="A44" s="70" t="s">
        <v>51</v>
      </c>
      <c r="B44" s="70"/>
      <c r="D44" s="69" t="s">
        <v>76</v>
      </c>
      <c r="E44" s="69"/>
      <c r="F44" s="69"/>
    </row>
    <row r="45" spans="1:10" x14ac:dyDescent="0.3">
      <c r="A45" s="94" t="s">
        <v>52</v>
      </c>
      <c r="B45" s="94"/>
      <c r="D45" s="69" t="s">
        <v>77</v>
      </c>
      <c r="E45" s="69"/>
      <c r="F45" s="69"/>
    </row>
    <row r="46" spans="1:10" x14ac:dyDescent="0.3">
      <c r="A46" s="94" t="s">
        <v>75</v>
      </c>
      <c r="B46" s="94"/>
      <c r="D46" s="69" t="str">
        <f>'Приложение 1'!E73</f>
        <v xml:space="preserve"> "Городская поликлиника"</v>
      </c>
      <c r="E46" s="69"/>
      <c r="F46" s="69"/>
    </row>
    <row r="47" spans="1:10" s="18" customFormat="1" ht="14.25" customHeight="1" x14ac:dyDescent="0.25">
      <c r="A47" s="66" t="s">
        <v>50</v>
      </c>
      <c r="B47" s="66"/>
      <c r="D47" s="66" t="s">
        <v>50</v>
      </c>
      <c r="E47" s="66"/>
      <c r="F47" s="66"/>
    </row>
    <row r="48" spans="1:10" ht="28.5" customHeight="1" x14ac:dyDescent="0.3">
      <c r="A48" s="69"/>
      <c r="B48" s="69"/>
      <c r="D48" s="69"/>
      <c r="E48" s="69"/>
      <c r="F48" s="69"/>
    </row>
    <row r="49" spans="1:6" s="18" customFormat="1" ht="15" x14ac:dyDescent="0.25">
      <c r="A49" s="54" t="s">
        <v>28</v>
      </c>
      <c r="B49" s="54"/>
      <c r="D49" s="54" t="s">
        <v>28</v>
      </c>
      <c r="E49" s="54"/>
      <c r="F49" s="54"/>
    </row>
    <row r="50" spans="1:6" ht="22.5" customHeight="1" x14ac:dyDescent="0.3">
      <c r="A50" s="69" t="str">
        <f>'Приложение 1'!A77:B77</f>
        <v>Анастасия Дмитриевна Щербакова, директор</v>
      </c>
      <c r="B50" s="69"/>
      <c r="D50" s="70" t="str">
        <f>'Приложение 1'!E77</f>
        <v>Игорь Черменович Николов, главный врач</v>
      </c>
      <c r="E50" s="70"/>
      <c r="F50" s="70"/>
    </row>
    <row r="51" spans="1:6" s="18" customFormat="1" ht="28.5" customHeight="1" x14ac:dyDescent="0.25">
      <c r="A51" s="66" t="s">
        <v>53</v>
      </c>
      <c r="B51" s="66"/>
      <c r="D51" s="93" t="s">
        <v>53</v>
      </c>
      <c r="E51" s="93"/>
      <c r="F51" s="93"/>
    </row>
    <row r="52" spans="1:6" ht="24.75" customHeight="1" x14ac:dyDescent="0.3">
      <c r="A52" s="51" t="s">
        <v>29</v>
      </c>
      <c r="B52" s="51"/>
      <c r="D52" s="51" t="s">
        <v>29</v>
      </c>
      <c r="E52" s="51"/>
      <c r="F52" s="51"/>
    </row>
    <row r="53" spans="1:6" ht="47.25" customHeight="1" x14ac:dyDescent="0.3"/>
    <row r="54" spans="1:6" ht="25.5" customHeight="1" x14ac:dyDescent="0.3">
      <c r="A54" s="71" t="s">
        <v>26</v>
      </c>
      <c r="B54" s="71"/>
      <c r="D54" s="51" t="s">
        <v>26</v>
      </c>
      <c r="E54" s="51"/>
      <c r="F54" s="51"/>
    </row>
    <row r="55" spans="1:6" ht="19.5" customHeight="1" x14ac:dyDescent="0.3">
      <c r="A55" s="70" t="s">
        <v>54</v>
      </c>
      <c r="B55" s="70"/>
      <c r="D55" s="70" t="s">
        <v>56</v>
      </c>
      <c r="E55" s="70"/>
      <c r="F55" s="70"/>
    </row>
    <row r="56" spans="1:6" ht="19.5" customHeight="1" x14ac:dyDescent="0.3">
      <c r="A56" s="67" t="s">
        <v>55</v>
      </c>
      <c r="B56" s="67"/>
      <c r="D56" s="69" t="s">
        <v>57</v>
      </c>
      <c r="E56" s="69"/>
      <c r="F56" s="69"/>
    </row>
    <row r="57" spans="1:6" ht="19.5" customHeight="1" x14ac:dyDescent="0.3">
      <c r="A57" s="69"/>
      <c r="B57" s="69"/>
      <c r="D57" s="94" t="s">
        <v>58</v>
      </c>
      <c r="E57" s="94"/>
      <c r="F57" s="94"/>
    </row>
    <row r="58" spans="1:6" s="18" customFormat="1" ht="19.5" customHeight="1" x14ac:dyDescent="0.25">
      <c r="A58" s="66" t="s">
        <v>50</v>
      </c>
      <c r="B58" s="66"/>
      <c r="D58" s="66" t="s">
        <v>50</v>
      </c>
      <c r="E58" s="66"/>
      <c r="F58" s="66"/>
    </row>
    <row r="59" spans="1:6" ht="28.5" customHeight="1" x14ac:dyDescent="0.3">
      <c r="A59" s="70"/>
      <c r="B59" s="70"/>
      <c r="D59" s="70"/>
      <c r="E59" s="70"/>
      <c r="F59" s="70"/>
    </row>
    <row r="60" spans="1:6" x14ac:dyDescent="0.3">
      <c r="A60" s="69" t="s">
        <v>28</v>
      </c>
      <c r="B60" s="69"/>
      <c r="D60" s="69" t="s">
        <v>28</v>
      </c>
      <c r="E60" s="69"/>
      <c r="F60" s="69"/>
    </row>
    <row r="61" spans="1:6" ht="23.25" customHeight="1" x14ac:dyDescent="0.3">
      <c r="A61" s="69" t="str">
        <f>'Приложение 1'!A88:B88</f>
        <v xml:space="preserve"> Ольга Мигдатовна Сухарева, директор</v>
      </c>
      <c r="B61" s="69"/>
      <c r="D61" s="70" t="str">
        <f>'Приложение 1'!E88</f>
        <v xml:space="preserve">Валентина Александровна Яковлева, директор </v>
      </c>
      <c r="E61" s="70"/>
      <c r="F61" s="70"/>
    </row>
    <row r="62" spans="1:6" s="18" customFormat="1" ht="30" customHeight="1" x14ac:dyDescent="0.25">
      <c r="A62" s="66" t="s">
        <v>53</v>
      </c>
      <c r="B62" s="66"/>
      <c r="D62" s="66" t="s">
        <v>53</v>
      </c>
      <c r="E62" s="66"/>
      <c r="F62" s="66"/>
    </row>
    <row r="63" spans="1:6" ht="36.75" customHeight="1" x14ac:dyDescent="0.3">
      <c r="A63" s="51" t="s">
        <v>29</v>
      </c>
      <c r="B63" s="51"/>
      <c r="D63" s="51" t="s">
        <v>29</v>
      </c>
      <c r="E63" s="51"/>
      <c r="F63" s="51"/>
    </row>
  </sheetData>
  <mergeCells count="73">
    <mergeCell ref="B36:D36"/>
    <mergeCell ref="B41:E41"/>
    <mergeCell ref="A63:B63"/>
    <mergeCell ref="D63:F63"/>
    <mergeCell ref="A60:B60"/>
    <mergeCell ref="D60:F60"/>
    <mergeCell ref="A61:B61"/>
    <mergeCell ref="D61:F61"/>
    <mergeCell ref="A62:B62"/>
    <mergeCell ref="D62:F62"/>
    <mergeCell ref="A57:B57"/>
    <mergeCell ref="D57:F57"/>
    <mergeCell ref="A58:B58"/>
    <mergeCell ref="D58:F58"/>
    <mergeCell ref="A59:B59"/>
    <mergeCell ref="D59:F59"/>
    <mergeCell ref="A49:B49"/>
    <mergeCell ref="D49:F49"/>
    <mergeCell ref="A43:B43"/>
    <mergeCell ref="D43:F43"/>
    <mergeCell ref="A44:B44"/>
    <mergeCell ref="D44:F44"/>
    <mergeCell ref="A45:B45"/>
    <mergeCell ref="D45:F45"/>
    <mergeCell ref="A47:B47"/>
    <mergeCell ref="D47:F47"/>
    <mergeCell ref="A48:B48"/>
    <mergeCell ref="D48:F48"/>
    <mergeCell ref="A46:B46"/>
    <mergeCell ref="D46:F46"/>
    <mergeCell ref="D1:F1"/>
    <mergeCell ref="D2:F2"/>
    <mergeCell ref="D3:F3"/>
    <mergeCell ref="D4:F4"/>
    <mergeCell ref="D5:F5"/>
    <mergeCell ref="A55:B55"/>
    <mergeCell ref="D55:F55"/>
    <mergeCell ref="A56:B56"/>
    <mergeCell ref="D56:F56"/>
    <mergeCell ref="A50:B50"/>
    <mergeCell ref="D50:F50"/>
    <mergeCell ref="A51:B51"/>
    <mergeCell ref="D51:F51"/>
    <mergeCell ref="A52:B52"/>
    <mergeCell ref="D52:F52"/>
    <mergeCell ref="A54:B54"/>
    <mergeCell ref="D54:F54"/>
    <mergeCell ref="B28:D28"/>
    <mergeCell ref="B30:D30"/>
    <mergeCell ref="B14:E14"/>
    <mergeCell ref="B37:D37"/>
    <mergeCell ref="B31:D31"/>
    <mergeCell ref="B32:D32"/>
    <mergeCell ref="B33:D33"/>
    <mergeCell ref="B34:D34"/>
    <mergeCell ref="B35:D35"/>
    <mergeCell ref="B24:D24"/>
    <mergeCell ref="B18:E18"/>
    <mergeCell ref="B19:E19"/>
    <mergeCell ref="B25:D25"/>
    <mergeCell ref="B27:D27"/>
    <mergeCell ref="B26:D26"/>
    <mergeCell ref="B29:D29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2024-01-31T22:47:38Z</dcterms:modified>
</cp:coreProperties>
</file>