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токол № 18 от __.12.2023\КОМИССИЯ\Таблицы к ТПГГ\"/>
    </mc:Choice>
  </mc:AlternateContent>
  <bookViews>
    <workbookView xWindow="0" yWindow="0" windowWidth="28800" windowHeight="12630"/>
  </bookViews>
  <sheets>
    <sheet name="Лист1" sheetId="1" r:id="rId1"/>
  </sheets>
  <externalReferences>
    <externalReference r:id="rId2"/>
  </externalReferences>
  <definedNames>
    <definedName name="_xlnm.Print_Area" localSheetId="0">Лист1!$A$1:$O$24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22" i="1"/>
  <c r="D23" i="1"/>
  <c r="G18" i="1" l="1"/>
  <c r="D18" i="1"/>
  <c r="J14" i="1"/>
  <c r="D14" i="1"/>
  <c r="K13" i="1"/>
  <c r="E13" i="1"/>
  <c r="K24" i="1" l="1"/>
  <c r="J24" i="1"/>
  <c r="E24" i="1"/>
  <c r="D24" i="1"/>
  <c r="K23" i="1"/>
  <c r="J23" i="1"/>
  <c r="E23" i="1"/>
  <c r="K22" i="1"/>
  <c r="J22" i="1"/>
  <c r="E22" i="1"/>
  <c r="K21" i="1"/>
  <c r="J21" i="1"/>
  <c r="E21" i="1"/>
  <c r="D21" i="1"/>
  <c r="K20" i="1"/>
  <c r="J20" i="1"/>
  <c r="H20" i="1"/>
  <c r="D20" i="1" s="1"/>
  <c r="E20" i="1"/>
  <c r="K19" i="1"/>
  <c r="J19" i="1"/>
  <c r="E19" i="1"/>
  <c r="O18" i="1"/>
  <c r="M18" i="1"/>
  <c r="J18" i="1"/>
  <c r="K17" i="1"/>
  <c r="J17" i="1"/>
  <c r="E17" i="1"/>
  <c r="D17" i="1"/>
  <c r="K16" i="1"/>
  <c r="J16" i="1"/>
  <c r="E16" i="1"/>
  <c r="D16" i="1"/>
  <c r="K15" i="1"/>
  <c r="J15" i="1"/>
  <c r="E15" i="1"/>
  <c r="D15" i="1"/>
  <c r="K12" i="1"/>
  <c r="J12" i="1"/>
  <c r="E12" i="1"/>
  <c r="D12" i="1"/>
  <c r="K11" i="1"/>
  <c r="J11" i="1"/>
  <c r="E11" i="1"/>
  <c r="D11" i="1"/>
  <c r="O10" i="1"/>
  <c r="K10" i="1" s="1"/>
  <c r="J10" i="1"/>
  <c r="I10" i="1"/>
  <c r="E10" i="1" s="1"/>
  <c r="D10" i="1"/>
  <c r="J9" i="1"/>
  <c r="G9" i="1"/>
  <c r="D9" i="1"/>
  <c r="O9" i="1" l="1"/>
  <c r="K18" i="1"/>
  <c r="I18" i="1"/>
  <c r="E18" i="1"/>
  <c r="D22" i="1"/>
  <c r="H19" i="1"/>
  <c r="D19" i="1" s="1"/>
  <c r="I9" i="1"/>
  <c r="E9" i="1" s="1"/>
  <c r="M9" i="1"/>
  <c r="K9" i="1" l="1"/>
</calcChain>
</file>

<file path=xl/sharedStrings.xml><?xml version="1.0" encoding="utf-8"?>
<sst xmlns="http://schemas.openxmlformats.org/spreadsheetml/2006/main" count="77" uniqueCount="48">
  <si>
    <t>Плановые  и фактические объемы оказания и финансирования медицинской помощи, оказанной по профилю "Медицинская реабилитация"</t>
  </si>
  <si>
    <t>Вид медицинской помощи</t>
  </si>
  <si>
    <t>Единица измерения</t>
  </si>
  <si>
    <t>№ стр.</t>
  </si>
  <si>
    <t>Объемы медицинской помощи и финансирования за счет:</t>
  </si>
  <si>
    <t>Всего</t>
  </si>
  <si>
    <t>в том числе по источникам финансирования</t>
  </si>
  <si>
    <t>Бюджетные ассигнования бюджета субъекта РФ</t>
  </si>
  <si>
    <t xml:space="preserve">Средств ОМС </t>
  </si>
  <si>
    <t>объемы оказания</t>
  </si>
  <si>
    <t>объемы финанси-рования</t>
  </si>
  <si>
    <t>4=6+8</t>
  </si>
  <si>
    <t>5=7+9</t>
  </si>
  <si>
    <t>10=12+14</t>
  </si>
  <si>
    <t>11=13+14</t>
  </si>
  <si>
    <t>рублей</t>
  </si>
  <si>
    <t>комплексных посещений</t>
  </si>
  <si>
    <t>медицинская помощь в условиях  дневного стационара</t>
  </si>
  <si>
    <t>пациенто-дней</t>
  </si>
  <si>
    <t>случаев лечения</t>
  </si>
  <si>
    <t>специализированная медицинская помощь, оказанная в  стационарных условиях</t>
  </si>
  <si>
    <t>койко-дней</t>
  </si>
  <si>
    <t>случаев госпитализации</t>
  </si>
  <si>
    <t>10</t>
  </si>
  <si>
    <t>11</t>
  </si>
  <si>
    <t>12</t>
  </si>
  <si>
    <t>13</t>
  </si>
  <si>
    <t>14</t>
  </si>
  <si>
    <t>−</t>
  </si>
  <si>
    <t>План на 2023 год</t>
  </si>
  <si>
    <t>Фактическое исполнение в 2022 году</t>
  </si>
  <si>
    <t>Объемы оказания и финансирования  медицинской помощи  - всего (сумма строк 02+10)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</si>
  <si>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</si>
  <si>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</si>
  <si>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</si>
  <si>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</si>
  <si>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</si>
  <si>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</si>
  <si>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</si>
  <si>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</si>
  <si>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</si>
  <si>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первичная медико-санитарная помощь всего (сумма строк 04+09), из них</t>
  </si>
  <si>
    <t>на дому</t>
  </si>
  <si>
    <t>медицинская помощь, оказанная в амбулаторных условиях, в том числе</t>
  </si>
  <si>
    <t>15</t>
  </si>
  <si>
    <t>16</t>
  </si>
  <si>
    <t>специализированная медицинская помощь, всего (сумма строк 13+16), из них</t>
  </si>
  <si>
    <t>Приложение 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</si>
</sst>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8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justify" wrapText="1"/>
    </xf>
    <xf numFmtId="164" fontId="3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6" fillId="2" borderId="0" xfId="0" applyFont="1" applyFill="1"/>
    <xf numFmtId="0" fontId="8" fillId="2" borderId="0" xfId="0" applyFont="1" applyFill="1"/>
    <xf numFmtId="0" fontId="9" fillId="2" borderId="0" xfId="0" applyFont="1" applyFill="1"/>
    <xf numFmtId="3" fontId="10" fillId="2" borderId="4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/>
    </xf>
    <xf numFmtId="0" fontId="7" fillId="2" borderId="0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6;&#1090;&#1076;&#1077;&#1083;%20&#1058;&#1055;&#1054;&#1052;&#1057;/&#1058;&#1055;&#1054;&#1052;&#1057;/&#1058;&#1055;&#1054;&#1052;&#1057;%202023%20&#1075;&#1086;&#1076;/&#1055;&#1056;&#1054;&#1045;&#1050;&#1058;%20&#1058;&#1055;&#1054;&#1052;&#1057;%20&#1082;%20&#1044;&#1091;&#1084;&#1077;/&#1058;&#1055;&#1054;&#1052;&#1057;%20&#1085;&#1072;%202023%20(&#1076;&#1083;&#1103;%20&#1044;&#1091;&#1084;&#109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№2 СОГАЗ"/>
      <sheetName val="Прил №2 САХАМЕД"/>
      <sheetName val="Прил №2 СВОД"/>
      <sheetName val="Прил №1 (СОГАЗ-Мед)"/>
      <sheetName val="Прил №1 (САХАМЕДСТРАХ)"/>
      <sheetName val="Прил №1 (СВОД)"/>
      <sheetName val="НАСЕЛЕНИЕ"/>
      <sheetName val="ДЕНЬГИ ИЗ ТАРИФОВ"/>
      <sheetName val="Исследовния "/>
      <sheetName val="ОБЪЕМЫ АМП+СМП (2020-2022)"/>
      <sheetName val="ОБЪЕМЫ КС+ДС (профили)"/>
      <sheetName val="ОБЪЕМЫ КС+ДС (2020-2022)"/>
      <sheetName val="ДИАЛИЗ"/>
      <sheetName val="БАЛАНС"/>
      <sheetName val="Сводный расчёт"/>
      <sheetName val="проф. мероприятия"/>
      <sheetName val="Финансовая справка"/>
      <sheetName val="свод по объёмам для Минздрава"/>
      <sheetName val="СВОДНЫЙ РАСЧЁТ (1 ВАРИАНТ)"/>
      <sheetName val="СВОДНЫЙ РАСЧЁТ (коротк) (2)"/>
      <sheetName val="СВОДНЫЙ РАСЧЁТ (коротк)"/>
      <sheetName val="СВОД 2022 "/>
      <sheetName val="ТПОМС 2022-2024 гг (БЮДЖЕТ)"/>
      <sheetName val="ТПОМС 2022-2024 гг (НОРМАТИВ)"/>
      <sheetName val="МТР (по старой форме)"/>
      <sheetName val="Прил- 11 (МТР)"/>
      <sheetName val="Прил-10 (виды)-искл"/>
      <sheetName val="Прил 9-ФАП"/>
      <sheetName val="Прил.17-Реабилит"/>
      <sheetName val="Прил 16-норматив с фед"/>
      <sheetName val="Прил 16-НОРМАТИВЫ"/>
      <sheetName val="Прил.7 (исследования)"/>
      <sheetName val="прил 6-Профмероприятия"/>
      <sheetName val="report_form8_2019_20200319_1628"/>
      <sheetName val="Прил5-проф.возр (расчёт)"/>
      <sheetName val="Прил5-проф.возр"/>
      <sheetName val="ВМП"/>
      <sheetName val="ОБЛАСТНЫЕ"/>
      <sheetName val="ГОРОД"/>
      <sheetName val="Ола"/>
      <sheetName val="Омсукчан"/>
      <sheetName val="С-Эвенск"/>
      <sheetName val="Среднекан"/>
      <sheetName val="Сусуман"/>
      <sheetName val="Тенька"/>
      <sheetName val="Хасын"/>
      <sheetName val="Ягодное"/>
      <sheetName val="Прочие МО"/>
      <sheetName val="СТРУКТУРА"/>
      <sheetName val="k_затрат"/>
      <sheetName val="диспансериза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5">
          <cell r="K35">
            <v>397</v>
          </cell>
        </row>
        <row r="37">
          <cell r="K37">
            <v>730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tabSelected="1" view="pageBreakPreview" topLeftCell="A10" zoomScale="90" zoomScaleNormal="100" zoomScaleSheetLayoutView="90" workbookViewId="0">
      <selection activeCell="U16" sqref="U16"/>
    </sheetView>
  </sheetViews>
  <sheetFormatPr defaultRowHeight="11.25" x14ac:dyDescent="0.2"/>
  <cols>
    <col min="1" max="1" width="32.6640625" style="12" customWidth="1"/>
    <col min="2" max="2" width="12.83203125" style="12" customWidth="1"/>
    <col min="3" max="3" width="9.33203125" style="12"/>
    <col min="4" max="15" width="14.83203125" style="12" customWidth="1"/>
    <col min="16" max="16" width="13.5" style="12" customWidth="1"/>
    <col min="17" max="16384" width="9.33203125" style="12"/>
  </cols>
  <sheetData>
    <row r="1" spans="1:15" ht="15.75" x14ac:dyDescent="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20" t="s">
        <v>47</v>
      </c>
      <c r="O1" s="20"/>
    </row>
    <row r="2" spans="1:15" ht="18.75" x14ac:dyDescent="0.3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15.75" x14ac:dyDescent="0.2">
      <c r="A3" s="22" t="s">
        <v>1</v>
      </c>
      <c r="B3" s="23" t="s">
        <v>2</v>
      </c>
      <c r="C3" s="22" t="s">
        <v>3</v>
      </c>
      <c r="D3" s="22" t="s">
        <v>4</v>
      </c>
      <c r="E3" s="22"/>
      <c r="F3" s="22"/>
      <c r="G3" s="22"/>
      <c r="H3" s="22"/>
      <c r="I3" s="22"/>
      <c r="J3" s="17" t="s">
        <v>4</v>
      </c>
      <c r="K3" s="18"/>
      <c r="L3" s="18"/>
      <c r="M3" s="18"/>
      <c r="N3" s="18"/>
      <c r="O3" s="19"/>
    </row>
    <row r="4" spans="1:15" ht="15.75" x14ac:dyDescent="0.2">
      <c r="A4" s="22"/>
      <c r="B4" s="23"/>
      <c r="C4" s="22"/>
      <c r="D4" s="22" t="s">
        <v>29</v>
      </c>
      <c r="E4" s="22"/>
      <c r="F4" s="22"/>
      <c r="G4" s="22"/>
      <c r="H4" s="22"/>
      <c r="I4" s="22"/>
      <c r="J4" s="22" t="s">
        <v>30</v>
      </c>
      <c r="K4" s="22"/>
      <c r="L4" s="22"/>
      <c r="M4" s="22"/>
      <c r="N4" s="22"/>
      <c r="O4" s="22"/>
    </row>
    <row r="5" spans="1:15" ht="15.75" x14ac:dyDescent="0.2">
      <c r="A5" s="22"/>
      <c r="B5" s="23"/>
      <c r="C5" s="22"/>
      <c r="D5" s="22" t="s">
        <v>5</v>
      </c>
      <c r="E5" s="22"/>
      <c r="F5" s="22" t="s">
        <v>6</v>
      </c>
      <c r="G5" s="22"/>
      <c r="H5" s="22"/>
      <c r="I5" s="22"/>
      <c r="J5" s="22" t="s">
        <v>5</v>
      </c>
      <c r="K5" s="22"/>
      <c r="L5" s="22" t="s">
        <v>6</v>
      </c>
      <c r="M5" s="22"/>
      <c r="N5" s="22"/>
      <c r="O5" s="22"/>
    </row>
    <row r="6" spans="1:15" ht="15.75" x14ac:dyDescent="0.2">
      <c r="A6" s="22"/>
      <c r="B6" s="23"/>
      <c r="C6" s="22"/>
      <c r="D6" s="22"/>
      <c r="E6" s="22"/>
      <c r="F6" s="23" t="s">
        <v>7</v>
      </c>
      <c r="G6" s="23"/>
      <c r="H6" s="22" t="s">
        <v>8</v>
      </c>
      <c r="I6" s="22"/>
      <c r="J6" s="22"/>
      <c r="K6" s="22"/>
      <c r="L6" s="23" t="s">
        <v>7</v>
      </c>
      <c r="M6" s="23"/>
      <c r="N6" s="22" t="s">
        <v>8</v>
      </c>
      <c r="O6" s="22"/>
    </row>
    <row r="7" spans="1:15" ht="48" customHeight="1" x14ac:dyDescent="0.2">
      <c r="A7" s="22"/>
      <c r="B7" s="23"/>
      <c r="C7" s="22"/>
      <c r="D7" s="1" t="s">
        <v>9</v>
      </c>
      <c r="E7" s="1" t="s">
        <v>10</v>
      </c>
      <c r="F7" s="1" t="s">
        <v>9</v>
      </c>
      <c r="G7" s="1" t="s">
        <v>10</v>
      </c>
      <c r="H7" s="1" t="s">
        <v>9</v>
      </c>
      <c r="I7" s="1" t="s">
        <v>10</v>
      </c>
      <c r="J7" s="1" t="s">
        <v>9</v>
      </c>
      <c r="K7" s="1" t="s">
        <v>10</v>
      </c>
      <c r="L7" s="1" t="s">
        <v>9</v>
      </c>
      <c r="M7" s="1" t="s">
        <v>10</v>
      </c>
      <c r="N7" s="1" t="s">
        <v>9</v>
      </c>
      <c r="O7" s="1" t="s">
        <v>10</v>
      </c>
    </row>
    <row r="8" spans="1:15" ht="15.75" x14ac:dyDescent="0.25">
      <c r="A8" s="2">
        <v>1</v>
      </c>
      <c r="B8" s="2">
        <v>2</v>
      </c>
      <c r="C8" s="2">
        <v>3</v>
      </c>
      <c r="D8" s="2" t="s">
        <v>11</v>
      </c>
      <c r="E8" s="2" t="s">
        <v>12</v>
      </c>
      <c r="F8" s="2">
        <v>6</v>
      </c>
      <c r="G8" s="2">
        <v>7</v>
      </c>
      <c r="H8" s="2">
        <v>8</v>
      </c>
      <c r="I8" s="2">
        <v>9</v>
      </c>
      <c r="J8" s="2" t="s">
        <v>13</v>
      </c>
      <c r="K8" s="2" t="s">
        <v>14</v>
      </c>
      <c r="L8" s="2">
        <v>12</v>
      </c>
      <c r="M8" s="2">
        <v>13</v>
      </c>
      <c r="N8" s="2">
        <v>14</v>
      </c>
      <c r="O8" s="2">
        <v>15</v>
      </c>
    </row>
    <row r="9" spans="1:15" ht="63" x14ac:dyDescent="0.2">
      <c r="A9" s="3" t="s">
        <v>31</v>
      </c>
      <c r="B9" s="4" t="s">
        <v>15</v>
      </c>
      <c r="C9" s="5" t="s">
        <v>32</v>
      </c>
      <c r="D9" s="6">
        <f>SUM(F9,H9)</f>
        <v>0</v>
      </c>
      <c r="E9" s="6">
        <f>SUM(G9,I9)</f>
        <v>191676420</v>
      </c>
      <c r="F9" s="6">
        <v>0</v>
      </c>
      <c r="G9" s="7">
        <f>G10+G18</f>
        <v>25991860</v>
      </c>
      <c r="H9" s="6">
        <v>0</v>
      </c>
      <c r="I9" s="16">
        <f>I10+I18</f>
        <v>165684560</v>
      </c>
      <c r="J9" s="6">
        <f>SUM(L9,N9)</f>
        <v>0</v>
      </c>
      <c r="K9" s="7">
        <f>SUM(M9,O9)</f>
        <v>142248790</v>
      </c>
      <c r="L9" s="6">
        <v>0</v>
      </c>
      <c r="M9" s="7">
        <f>M10+M18</f>
        <v>23125790</v>
      </c>
      <c r="N9" s="6">
        <v>0</v>
      </c>
      <c r="O9" s="7">
        <f>O10+O18</f>
        <v>119123000</v>
      </c>
    </row>
    <row r="10" spans="1:15" ht="57" customHeight="1" x14ac:dyDescent="0.2">
      <c r="A10" s="8" t="s">
        <v>41</v>
      </c>
      <c r="B10" s="4" t="s">
        <v>15</v>
      </c>
      <c r="C10" s="5" t="s">
        <v>33</v>
      </c>
      <c r="D10" s="7">
        <f t="shared" ref="D10:E24" si="0">SUM(F10,H10)</f>
        <v>0</v>
      </c>
      <c r="E10" s="7">
        <f t="shared" si="0"/>
        <v>48356300</v>
      </c>
      <c r="F10" s="7">
        <v>0</v>
      </c>
      <c r="G10" s="7">
        <v>0</v>
      </c>
      <c r="H10" s="7">
        <v>0</v>
      </c>
      <c r="I10" s="7">
        <f>I12+I17</f>
        <v>48356300</v>
      </c>
      <c r="J10" s="7">
        <f t="shared" ref="J10:K24" si="1">SUM(L10,N10)</f>
        <v>0</v>
      </c>
      <c r="K10" s="7">
        <f t="shared" si="1"/>
        <v>25530100</v>
      </c>
      <c r="L10" s="6">
        <v>0</v>
      </c>
      <c r="M10" s="6">
        <v>0</v>
      </c>
      <c r="N10" s="6">
        <v>0</v>
      </c>
      <c r="O10" s="6">
        <f>O12+O17</f>
        <v>25530100</v>
      </c>
    </row>
    <row r="11" spans="1:15" ht="45" x14ac:dyDescent="0.2">
      <c r="A11" s="24" t="s">
        <v>43</v>
      </c>
      <c r="B11" s="9" t="s">
        <v>16</v>
      </c>
      <c r="C11" s="5" t="s">
        <v>34</v>
      </c>
      <c r="D11" s="6">
        <f t="shared" si="0"/>
        <v>687</v>
      </c>
      <c r="E11" s="6">
        <f t="shared" si="0"/>
        <v>0</v>
      </c>
      <c r="F11" s="6">
        <v>0</v>
      </c>
      <c r="G11" s="6">
        <v>0</v>
      </c>
      <c r="H11" s="15">
        <f>397+290</f>
        <v>687</v>
      </c>
      <c r="I11" s="6" t="s">
        <v>28</v>
      </c>
      <c r="J11" s="6">
        <f t="shared" si="1"/>
        <v>407</v>
      </c>
      <c r="K11" s="6">
        <f t="shared" si="1"/>
        <v>0</v>
      </c>
      <c r="L11" s="6">
        <v>0</v>
      </c>
      <c r="M11" s="6">
        <v>0</v>
      </c>
      <c r="N11" s="6">
        <v>407</v>
      </c>
      <c r="O11" s="6" t="s">
        <v>28</v>
      </c>
    </row>
    <row r="12" spans="1:15" ht="15.75" x14ac:dyDescent="0.2">
      <c r="A12" s="24"/>
      <c r="B12" s="4" t="s">
        <v>15</v>
      </c>
      <c r="C12" s="5" t="s">
        <v>35</v>
      </c>
      <c r="D12" s="6">
        <f t="shared" si="0"/>
        <v>0</v>
      </c>
      <c r="E12" s="6">
        <f t="shared" si="0"/>
        <v>48356300</v>
      </c>
      <c r="F12" s="6">
        <v>0</v>
      </c>
      <c r="G12" s="6">
        <v>0</v>
      </c>
      <c r="H12" s="6">
        <v>0</v>
      </c>
      <c r="I12" s="15">
        <v>48356300</v>
      </c>
      <c r="J12" s="6">
        <f t="shared" si="1"/>
        <v>0</v>
      </c>
      <c r="K12" s="6">
        <f t="shared" si="1"/>
        <v>25530100</v>
      </c>
      <c r="L12" s="6">
        <v>0</v>
      </c>
      <c r="M12" s="6">
        <v>0</v>
      </c>
      <c r="N12" s="6">
        <v>0</v>
      </c>
      <c r="O12" s="10">
        <v>25530100</v>
      </c>
    </row>
    <row r="13" spans="1:15" ht="45" x14ac:dyDescent="0.2">
      <c r="A13" s="24" t="s">
        <v>42</v>
      </c>
      <c r="B13" s="9" t="s">
        <v>16</v>
      </c>
      <c r="C13" s="5" t="s">
        <v>36</v>
      </c>
      <c r="D13" s="6">
        <v>0</v>
      </c>
      <c r="E13" s="6">
        <f t="shared" ref="E13" si="2">SUM(G13,I13)</f>
        <v>0</v>
      </c>
      <c r="F13" s="6">
        <v>0</v>
      </c>
      <c r="G13" s="6">
        <v>0</v>
      </c>
      <c r="H13" s="6">
        <v>0</v>
      </c>
      <c r="I13" s="6" t="s">
        <v>28</v>
      </c>
      <c r="J13" s="6">
        <v>0</v>
      </c>
      <c r="K13" s="6">
        <f t="shared" ref="K13" si="3">SUM(M13,O13)</f>
        <v>0</v>
      </c>
      <c r="L13" s="6">
        <v>0</v>
      </c>
      <c r="M13" s="6">
        <v>0</v>
      </c>
      <c r="N13" s="6">
        <v>0</v>
      </c>
      <c r="O13" s="6" t="s">
        <v>28</v>
      </c>
    </row>
    <row r="14" spans="1:15" ht="15.75" x14ac:dyDescent="0.2">
      <c r="A14" s="24"/>
      <c r="B14" s="4" t="s">
        <v>15</v>
      </c>
      <c r="C14" s="5" t="s">
        <v>37</v>
      </c>
      <c r="D14" s="6">
        <f t="shared" ref="D14" si="4">SUM(F14,H14)</f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f t="shared" ref="J14" si="5">SUM(L14,N14)</f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</row>
    <row r="15" spans="1:15" ht="30" x14ac:dyDescent="0.2">
      <c r="A15" s="24" t="s">
        <v>17</v>
      </c>
      <c r="B15" s="9" t="s">
        <v>18</v>
      </c>
      <c r="C15" s="5" t="s">
        <v>38</v>
      </c>
      <c r="D15" s="6">
        <f t="shared" si="0"/>
        <v>0</v>
      </c>
      <c r="E15" s="6">
        <f t="shared" si="0"/>
        <v>0</v>
      </c>
      <c r="F15" s="6">
        <v>0</v>
      </c>
      <c r="G15" s="6">
        <v>0</v>
      </c>
      <c r="H15" s="6">
        <v>0</v>
      </c>
      <c r="I15" s="6">
        <v>0</v>
      </c>
      <c r="J15" s="6">
        <f t="shared" si="1"/>
        <v>0</v>
      </c>
      <c r="K15" s="6">
        <f t="shared" si="1"/>
        <v>0</v>
      </c>
      <c r="L15" s="6">
        <v>0</v>
      </c>
      <c r="M15" s="6">
        <v>0</v>
      </c>
      <c r="N15" s="6">
        <v>0</v>
      </c>
      <c r="O15" s="6">
        <v>0</v>
      </c>
    </row>
    <row r="16" spans="1:15" ht="30" x14ac:dyDescent="0.2">
      <c r="A16" s="24"/>
      <c r="B16" s="9" t="s">
        <v>19</v>
      </c>
      <c r="C16" s="5" t="s">
        <v>39</v>
      </c>
      <c r="D16" s="6">
        <f t="shared" si="0"/>
        <v>0</v>
      </c>
      <c r="E16" s="6">
        <f t="shared" si="0"/>
        <v>0</v>
      </c>
      <c r="F16" s="6">
        <v>0</v>
      </c>
      <c r="G16" s="6">
        <v>0</v>
      </c>
      <c r="H16" s="6">
        <v>0</v>
      </c>
      <c r="I16" s="6">
        <v>0</v>
      </c>
      <c r="J16" s="6">
        <f t="shared" si="1"/>
        <v>0</v>
      </c>
      <c r="K16" s="6">
        <f t="shared" si="1"/>
        <v>0</v>
      </c>
      <c r="L16" s="6">
        <v>0</v>
      </c>
      <c r="M16" s="6">
        <v>0</v>
      </c>
      <c r="N16" s="6">
        <v>0</v>
      </c>
      <c r="O16" s="6">
        <v>0</v>
      </c>
    </row>
    <row r="17" spans="1:21" ht="15.75" x14ac:dyDescent="0.2">
      <c r="A17" s="24"/>
      <c r="B17" s="4" t="s">
        <v>15</v>
      </c>
      <c r="C17" s="5" t="s">
        <v>40</v>
      </c>
      <c r="D17" s="6">
        <f t="shared" si="0"/>
        <v>0</v>
      </c>
      <c r="E17" s="6">
        <f t="shared" si="0"/>
        <v>0</v>
      </c>
      <c r="F17" s="6">
        <v>0</v>
      </c>
      <c r="G17" s="6">
        <v>0</v>
      </c>
      <c r="H17" s="6">
        <v>0</v>
      </c>
      <c r="I17" s="6">
        <v>0</v>
      </c>
      <c r="J17" s="6">
        <f t="shared" si="1"/>
        <v>0</v>
      </c>
      <c r="K17" s="6">
        <f t="shared" si="1"/>
        <v>0</v>
      </c>
      <c r="L17" s="6">
        <v>0</v>
      </c>
      <c r="M17" s="6">
        <v>0</v>
      </c>
      <c r="N17" s="6">
        <v>0</v>
      </c>
      <c r="O17" s="6">
        <v>0</v>
      </c>
    </row>
    <row r="18" spans="1:21" ht="63" x14ac:dyDescent="0.2">
      <c r="A18" s="8" t="s">
        <v>46</v>
      </c>
      <c r="B18" s="4" t="s">
        <v>15</v>
      </c>
      <c r="C18" s="5" t="s">
        <v>23</v>
      </c>
      <c r="D18" s="7">
        <f>SUM(F18,H18)</f>
        <v>0</v>
      </c>
      <c r="E18" s="7">
        <f t="shared" si="0"/>
        <v>143320120</v>
      </c>
      <c r="F18" s="7">
        <v>0</v>
      </c>
      <c r="G18" s="7">
        <f>G21+G24</f>
        <v>25991860</v>
      </c>
      <c r="H18" s="7">
        <v>0</v>
      </c>
      <c r="I18" s="7">
        <f>I21+I24</f>
        <v>117328260</v>
      </c>
      <c r="J18" s="7">
        <f t="shared" si="1"/>
        <v>0</v>
      </c>
      <c r="K18" s="7">
        <f t="shared" si="1"/>
        <v>116718690</v>
      </c>
      <c r="L18" s="6">
        <v>0</v>
      </c>
      <c r="M18" s="6">
        <f>M21+M24</f>
        <v>23125790</v>
      </c>
      <c r="N18" s="7">
        <v>0</v>
      </c>
      <c r="O18" s="7">
        <f>O21+O24</f>
        <v>93592900</v>
      </c>
    </row>
    <row r="19" spans="1:21" ht="15.75" x14ac:dyDescent="0.2">
      <c r="A19" s="24" t="s">
        <v>20</v>
      </c>
      <c r="B19" s="9" t="s">
        <v>21</v>
      </c>
      <c r="C19" s="5" t="s">
        <v>24</v>
      </c>
      <c r="D19" s="6">
        <f t="shared" si="0"/>
        <v>14436</v>
      </c>
      <c r="E19" s="6">
        <f t="shared" si="0"/>
        <v>0</v>
      </c>
      <c r="F19" s="6">
        <v>3467</v>
      </c>
      <c r="G19" s="6">
        <v>0</v>
      </c>
      <c r="H19" s="6">
        <f>ROUND(N19/N20*H20,0)</f>
        <v>10969</v>
      </c>
      <c r="I19" s="6">
        <v>0</v>
      </c>
      <c r="J19" s="6">
        <f t="shared" si="1"/>
        <v>12616</v>
      </c>
      <c r="K19" s="6">
        <f t="shared" si="1"/>
        <v>0</v>
      </c>
      <c r="L19" s="6">
        <v>3465</v>
      </c>
      <c r="M19" s="6">
        <v>0</v>
      </c>
      <c r="N19" s="6">
        <v>9151</v>
      </c>
      <c r="O19" s="6">
        <v>0</v>
      </c>
    </row>
    <row r="20" spans="1:21" ht="45" x14ac:dyDescent="0.2">
      <c r="A20" s="24"/>
      <c r="B20" s="9" t="s">
        <v>22</v>
      </c>
      <c r="C20" s="5" t="s">
        <v>25</v>
      </c>
      <c r="D20" s="6">
        <f t="shared" si="0"/>
        <v>912</v>
      </c>
      <c r="E20" s="6">
        <f t="shared" si="0"/>
        <v>0</v>
      </c>
      <c r="F20" s="6">
        <v>182</v>
      </c>
      <c r="G20" s="6">
        <v>0</v>
      </c>
      <c r="H20" s="6">
        <f>'[1]ТПОМС 2022-2024 гг (НОРМАТИВ)'!K37</f>
        <v>730</v>
      </c>
      <c r="I20" s="6">
        <v>0</v>
      </c>
      <c r="J20" s="6">
        <f t="shared" si="1"/>
        <v>792</v>
      </c>
      <c r="K20" s="6">
        <f t="shared" si="1"/>
        <v>0</v>
      </c>
      <c r="L20" s="6">
        <v>183</v>
      </c>
      <c r="M20" s="6">
        <v>0</v>
      </c>
      <c r="N20" s="6">
        <v>609</v>
      </c>
      <c r="O20" s="6">
        <v>0</v>
      </c>
      <c r="T20" s="13"/>
      <c r="U20" s="13"/>
    </row>
    <row r="21" spans="1:21" ht="15.75" x14ac:dyDescent="0.2">
      <c r="A21" s="24"/>
      <c r="B21" s="4" t="s">
        <v>15</v>
      </c>
      <c r="C21" s="5" t="s">
        <v>26</v>
      </c>
      <c r="D21" s="6">
        <f t="shared" si="0"/>
        <v>0</v>
      </c>
      <c r="E21" s="6">
        <f t="shared" si="0"/>
        <v>138246630</v>
      </c>
      <c r="F21" s="6">
        <v>0</v>
      </c>
      <c r="G21" s="6">
        <v>25991860</v>
      </c>
      <c r="H21" s="6">
        <v>0</v>
      </c>
      <c r="I21" s="6">
        <v>112254770</v>
      </c>
      <c r="J21" s="6">
        <f t="shared" si="1"/>
        <v>0</v>
      </c>
      <c r="K21" s="6">
        <f t="shared" si="1"/>
        <v>104248890</v>
      </c>
      <c r="L21" s="6">
        <v>0</v>
      </c>
      <c r="M21" s="6">
        <v>23125790</v>
      </c>
      <c r="N21" s="6">
        <v>0</v>
      </c>
      <c r="O21" s="6">
        <v>81123100</v>
      </c>
      <c r="T21" s="14"/>
      <c r="U21" s="14"/>
    </row>
    <row r="22" spans="1:21" ht="30" x14ac:dyDescent="0.2">
      <c r="A22" s="24" t="s">
        <v>17</v>
      </c>
      <c r="B22" s="9" t="s">
        <v>18</v>
      </c>
      <c r="C22" s="5" t="s">
        <v>27</v>
      </c>
      <c r="D22" s="6">
        <f t="shared" si="0"/>
        <v>945</v>
      </c>
      <c r="E22" s="6">
        <f t="shared" si="0"/>
        <v>0</v>
      </c>
      <c r="F22" s="6">
        <v>0</v>
      </c>
      <c r="G22" s="6">
        <v>0</v>
      </c>
      <c r="H22" s="15">
        <f>ROUND(N22/N23*H23,0)</f>
        <v>945</v>
      </c>
      <c r="I22" s="6">
        <v>0</v>
      </c>
      <c r="J22" s="6">
        <f t="shared" si="1"/>
        <v>2237</v>
      </c>
      <c r="K22" s="6">
        <f t="shared" si="1"/>
        <v>0</v>
      </c>
      <c r="L22" s="6">
        <v>0</v>
      </c>
      <c r="M22" s="6">
        <v>0</v>
      </c>
      <c r="N22" s="6">
        <v>2237</v>
      </c>
      <c r="O22" s="6">
        <v>0</v>
      </c>
      <c r="T22" s="14"/>
      <c r="U22" s="14"/>
    </row>
    <row r="23" spans="1:21" ht="30" x14ac:dyDescent="0.2">
      <c r="A23" s="24"/>
      <c r="B23" s="9" t="s">
        <v>19</v>
      </c>
      <c r="C23" s="5" t="s">
        <v>44</v>
      </c>
      <c r="D23" s="6">
        <f t="shared" si="0"/>
        <v>60</v>
      </c>
      <c r="E23" s="6">
        <f t="shared" si="0"/>
        <v>0</v>
      </c>
      <c r="F23" s="6">
        <v>0</v>
      </c>
      <c r="G23" s="6">
        <v>0</v>
      </c>
      <c r="H23" s="15">
        <v>60</v>
      </c>
      <c r="I23" s="6">
        <v>0</v>
      </c>
      <c r="J23" s="6">
        <f t="shared" si="1"/>
        <v>142</v>
      </c>
      <c r="K23" s="6">
        <f t="shared" si="1"/>
        <v>0</v>
      </c>
      <c r="L23" s="6">
        <v>0</v>
      </c>
      <c r="M23" s="6">
        <v>0</v>
      </c>
      <c r="N23" s="6">
        <v>142</v>
      </c>
      <c r="O23" s="6">
        <v>0</v>
      </c>
      <c r="T23" s="13"/>
      <c r="U23" s="13"/>
    </row>
    <row r="24" spans="1:21" ht="15.75" x14ac:dyDescent="0.2">
      <c r="A24" s="24"/>
      <c r="B24" s="4" t="s">
        <v>15</v>
      </c>
      <c r="C24" s="5" t="s">
        <v>45</v>
      </c>
      <c r="D24" s="6">
        <f t="shared" si="0"/>
        <v>0</v>
      </c>
      <c r="E24" s="6">
        <f t="shared" si="0"/>
        <v>5073490</v>
      </c>
      <c r="F24" s="6">
        <v>0</v>
      </c>
      <c r="G24" s="6">
        <v>0</v>
      </c>
      <c r="H24" s="6">
        <v>0</v>
      </c>
      <c r="I24" s="15">
        <v>5073490</v>
      </c>
      <c r="J24" s="6">
        <f t="shared" si="1"/>
        <v>0</v>
      </c>
      <c r="K24" s="6">
        <f t="shared" si="1"/>
        <v>12469800</v>
      </c>
      <c r="L24" s="6">
        <v>0</v>
      </c>
      <c r="M24" s="6">
        <v>0</v>
      </c>
      <c r="N24" s="6">
        <v>0</v>
      </c>
      <c r="O24" s="6">
        <v>12469800</v>
      </c>
    </row>
  </sheetData>
  <mergeCells count="22">
    <mergeCell ref="A11:A12"/>
    <mergeCell ref="A15:A17"/>
    <mergeCell ref="A19:A21"/>
    <mergeCell ref="A22:A24"/>
    <mergeCell ref="J5:K6"/>
    <mergeCell ref="A13:A14"/>
    <mergeCell ref="J3:O3"/>
    <mergeCell ref="N1:O1"/>
    <mergeCell ref="A2:O2"/>
    <mergeCell ref="A3:A7"/>
    <mergeCell ref="B3:B7"/>
    <mergeCell ref="C3:C7"/>
    <mergeCell ref="D4:I4"/>
    <mergeCell ref="J4:O4"/>
    <mergeCell ref="D5:E6"/>
    <mergeCell ref="F5:I5"/>
    <mergeCell ref="L5:O5"/>
    <mergeCell ref="F6:G6"/>
    <mergeCell ref="H6:I6"/>
    <mergeCell ref="L6:M6"/>
    <mergeCell ref="N6:O6"/>
    <mergeCell ref="D3:I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</dc:creator>
  <cp:lastModifiedBy>kazanceva</cp:lastModifiedBy>
  <cp:lastPrinted>2022-01-21T04:14:03Z</cp:lastPrinted>
  <dcterms:created xsi:type="dcterms:W3CDTF">2022-01-21T01:01:46Z</dcterms:created>
  <dcterms:modified xsi:type="dcterms:W3CDTF">2023-12-04T00:09:16Z</dcterms:modified>
</cp:coreProperties>
</file>