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31" i="1"/>
  <c r="J31" i="1"/>
  <c r="J29" i="1"/>
  <c r="I29" i="1"/>
  <c r="J30" i="1"/>
  <c r="I30" i="1"/>
  <c r="F28" i="1"/>
  <c r="E31" i="2" l="1"/>
  <c r="H31" i="1"/>
  <c r="H30" i="1"/>
  <c r="F29" i="1"/>
  <c r="F30" i="1"/>
  <c r="F46" i="1" l="1"/>
  <c r="D63" i="2" l="1"/>
  <c r="D58" i="2"/>
  <c r="D59" i="2"/>
  <c r="D57" i="2"/>
  <c r="E32" i="2"/>
  <c r="D3" i="2" l="1"/>
  <c r="D2" i="2"/>
  <c r="B17" i="2" l="1"/>
  <c r="E34" i="2"/>
  <c r="F75" i="1"/>
  <c r="E75" i="1"/>
  <c r="F84" i="1" l="1"/>
  <c r="E84" i="1"/>
  <c r="D84" i="1"/>
  <c r="E29" i="2" l="1"/>
  <c r="E27" i="2"/>
  <c r="H27" i="2" l="1"/>
  <c r="I27" i="2"/>
  <c r="F42" i="1"/>
  <c r="F41" i="1" l="1"/>
  <c r="H29" i="1" s="1"/>
  <c r="E33" i="2"/>
  <c r="E51" i="2" s="1"/>
  <c r="H51" i="2" s="1"/>
  <c r="D7" i="2" l="1"/>
  <c r="F37" i="1" l="1"/>
  <c r="A63" i="2" l="1"/>
</calcChain>
</file>

<file path=xl/sharedStrings.xml><?xml version="1.0" encoding="utf-8"?>
<sst xmlns="http://schemas.openxmlformats.org/spreadsheetml/2006/main" count="271" uniqueCount="156">
  <si>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</si>
  <si>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</si>
  <si>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</si>
  <si>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</si>
  <si>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</si>
  <si>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</si>
  <si>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</si>
  <si>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</si>
  <si>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</si>
  <si>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</si>
  <si>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</si>
  <si>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</si>
  <si>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</si>
  <si>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</si>
  <si>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</si>
  <si>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</si>
  <si>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</si>
  <si>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</si>
  <si>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</si>
  <si>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</si>
  <si>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</si>
  <si>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</si>
  <si>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</si>
  <si>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</si>
  <si>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</si>
  <si>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</si>
  <si>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</si>
  <si>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</si>
  <si>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</si>
  <si>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</si>
  <si>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</si>
  <si>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</si>
  <si>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</si>
  <si>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</si>
  <si>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</si>
  <si>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</si>
  <si>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</si>
  <si>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</si>
  <si>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</si>
  <si>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</si>
  <si>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</si>
  <si>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</si>
  <si>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</si>
  <si>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</si>
  <si>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</si>
  <si>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</si>
  <si>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</si>
  <si>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</si>
  <si>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</si>
  <si>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</si>
  <si>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</si>
  <si>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</si>
  <si>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</si>
  <si>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</si>
  <si>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</si>
  <si>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</si>
  <si>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</si>
  <si>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</si>
  <si>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</si>
  <si>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</si>
  <si>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</si>
  <si>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</si>
  <si>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</si>
  <si>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</si>
  <si>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</si>
  <si>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</si>
  <si>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</si>
  <si>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</si>
  <si>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</si>
  <si>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</si>
  <si>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</si>
  <si>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</si>
  <si>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</si>
  <si>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</si>
  <si>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</si>
  <si>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</si>
  <si>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</si>
  <si>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</si>
  <si>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</si>
  <si>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</si>
  <si>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</si>
  <si>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</si>
  <si>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</si>
  <si>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</si>
  <si>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</si>
  <si>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</si>
  <si>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</si>
  <si>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</si>
  <si>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</si>
  <si>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</si>
  <si>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</si>
  <si>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</si>
  <si>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</si>
  <si>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</si>
  <si>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</si>
  <si>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</si>
  <si>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</si>
  <si>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</si>
  <si>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</si>
  <si>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</si>
  <si>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</si>
  <si>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</si>
  <si>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</si>
  <si>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</si>
  <si>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</si>
  <si>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</si>
  <si>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</si>
  <si>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</si>
  <si>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</si>
  <si>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</si>
  <si>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</si>
  <si>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</si>
  <si>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</si>
  <si>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</si>
  <si>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</si>
  <si>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</si>
  <si>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</si>
  <si>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</si>
  <si>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</si>
  <si>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</si>
  <si>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</si>
  <si>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</si>
  <si>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</si>
  <si>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</si>
  <si>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</si>
  <si>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</si>
  <si>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</si>
  <si>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</si>
  <si>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</si>
  <si>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</si>
  <si>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</si>
  <si>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</si>
  <si>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</si>
  <si>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</si>
  <si>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</si>
  <si>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</si>
  <si>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</si>
  <si>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</si>
  <si>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</si>
  <si>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>Б.Б. Жапов, главный врач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</si>
  <si>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</si>
  <si>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</si>
  <si>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</si>
  <si>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</si>
  <si>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</si>
  <si>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</si>
  <si>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</si>
  <si>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</si>
  <si>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</si>
  <si>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</si>
  <si>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</si>
  <si>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</si>
  <si>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страхованию от 30.12.2022г.  № 3</t>
  </si>
  <si>
    <t>Посещения с иными целями, в том числе:</t>
  </si>
  <si>
    <t>О.И. Казанцева, и.о. директора</t>
  </si>
  <si>
    <t>от "30"октября 2023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</si>
</sst>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3" fontId="12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view="pageBreakPreview" topLeftCell="A58" zoomScale="80" zoomScaleNormal="100" zoomScaleSheetLayoutView="80" workbookViewId="0">
      <selection activeCell="F60" sqref="F6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9" t="s">
        <v>42</v>
      </c>
      <c r="F1" s="49"/>
      <c r="G1" s="49"/>
    </row>
    <row r="2" spans="2:7" x14ac:dyDescent="0.3">
      <c r="E2" s="49" t="s">
        <v>151</v>
      </c>
      <c r="F2" s="49"/>
      <c r="G2" s="49"/>
    </row>
    <row r="3" spans="2:7" x14ac:dyDescent="0.3">
      <c r="E3" s="49" t="s">
        <v>155</v>
      </c>
      <c r="F3" s="49"/>
      <c r="G3" s="49"/>
    </row>
    <row r="4" spans="2:7" x14ac:dyDescent="0.3">
      <c r="E4" s="49" t="s">
        <v>64</v>
      </c>
      <c r="F4" s="49"/>
      <c r="G4" s="49"/>
    </row>
    <row r="5" spans="2:7" x14ac:dyDescent="0.3">
      <c r="E5" s="49" t="s">
        <v>0</v>
      </c>
      <c r="F5" s="49"/>
      <c r="G5" s="49"/>
    </row>
    <row r="6" spans="2:7" x14ac:dyDescent="0.3">
      <c r="E6" s="49" t="s">
        <v>1</v>
      </c>
      <c r="F6" s="49"/>
      <c r="G6" s="49"/>
    </row>
    <row r="7" spans="2:7" x14ac:dyDescent="0.3">
      <c r="E7" s="49" t="s">
        <v>152</v>
      </c>
      <c r="F7" s="49"/>
      <c r="G7" s="49"/>
    </row>
    <row r="10" spans="2:7" x14ac:dyDescent="0.3">
      <c r="B10" s="50" t="s">
        <v>76</v>
      </c>
      <c r="C10" s="50"/>
      <c r="D10" s="50"/>
      <c r="E10" s="50"/>
      <c r="F10" s="50"/>
    </row>
    <row r="11" spans="2:7" x14ac:dyDescent="0.3">
      <c r="B11" s="50" t="s">
        <v>115</v>
      </c>
      <c r="C11" s="50"/>
      <c r="D11" s="50"/>
      <c r="E11" s="50"/>
      <c r="F11" s="50"/>
    </row>
    <row r="12" spans="2:7" s="13" customFormat="1" ht="15" x14ac:dyDescent="0.25">
      <c r="B12" s="45" t="s">
        <v>65</v>
      </c>
      <c r="C12" s="45"/>
      <c r="D12" s="45"/>
      <c r="E12" s="45"/>
      <c r="F12" s="45"/>
    </row>
    <row r="13" spans="2:7" s="13" customFormat="1" ht="15" x14ac:dyDescent="0.25">
      <c r="B13" s="45" t="s">
        <v>66</v>
      </c>
      <c r="C13" s="45"/>
      <c r="D13" s="45"/>
      <c r="E13" s="45"/>
      <c r="F13" s="45"/>
    </row>
    <row r="14" spans="2:7" s="13" customFormat="1" ht="15" x14ac:dyDescent="0.25">
      <c r="B14" s="45" t="s">
        <v>67</v>
      </c>
      <c r="C14" s="45"/>
      <c r="D14" s="45"/>
      <c r="E14" s="45"/>
      <c r="F14" s="45"/>
    </row>
    <row r="15" spans="2:7" s="13" customFormat="1" ht="15" x14ac:dyDescent="0.25">
      <c r="B15" s="45" t="s">
        <v>68</v>
      </c>
      <c r="C15" s="45"/>
      <c r="D15" s="45"/>
      <c r="E15" s="45"/>
      <c r="F15" s="45"/>
    </row>
    <row r="16" spans="2:7" s="13" customFormat="1" ht="15" x14ac:dyDescent="0.25">
      <c r="B16" s="45" t="s">
        <v>69</v>
      </c>
      <c r="C16" s="45"/>
      <c r="D16" s="45"/>
      <c r="E16" s="45"/>
      <c r="F16" s="45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47" t="s">
        <v>138</v>
      </c>
      <c r="C18" s="47"/>
      <c r="D18" s="47"/>
      <c r="E18" s="47"/>
      <c r="F18" s="47"/>
    </row>
    <row r="19" spans="1:10" s="13" customFormat="1" ht="14.25" customHeight="1" x14ac:dyDescent="0.25">
      <c r="B19" s="45" t="s">
        <v>70</v>
      </c>
      <c r="C19" s="45"/>
      <c r="D19" s="45"/>
      <c r="E19" s="45"/>
      <c r="F19" s="45"/>
    </row>
    <row r="20" spans="1:10" s="13" customFormat="1" ht="14.25" customHeight="1" x14ac:dyDescent="0.25">
      <c r="B20" s="45" t="s">
        <v>2</v>
      </c>
      <c r="C20" s="45"/>
      <c r="D20" s="45"/>
      <c r="E20" s="45"/>
      <c r="F20" s="45"/>
    </row>
    <row r="21" spans="1:10" s="13" customFormat="1" ht="14.25" customHeight="1" x14ac:dyDescent="0.25">
      <c r="B21" s="45" t="s">
        <v>71</v>
      </c>
      <c r="C21" s="45"/>
      <c r="D21" s="45"/>
      <c r="E21" s="45"/>
      <c r="F21" s="45"/>
    </row>
    <row r="23" spans="1:10" x14ac:dyDescent="0.3">
      <c r="A23" s="1" t="s">
        <v>43</v>
      </c>
    </row>
    <row r="25" spans="1:10" ht="37.5" customHeight="1" x14ac:dyDescent="0.3">
      <c r="A25" s="48" t="s">
        <v>40</v>
      </c>
      <c r="B25" s="48"/>
      <c r="C25" s="48"/>
      <c r="D25" s="48"/>
      <c r="E25" s="48"/>
      <c r="F25" s="48"/>
      <c r="G25" s="3"/>
    </row>
    <row r="27" spans="1:10" ht="52.5" customHeight="1" x14ac:dyDescent="0.3">
      <c r="A27" s="7" t="s">
        <v>60</v>
      </c>
      <c r="B27" s="42" t="s">
        <v>3</v>
      </c>
      <c r="C27" s="42"/>
      <c r="D27" s="42"/>
      <c r="E27" s="8" t="s">
        <v>4</v>
      </c>
      <c r="F27" s="5" t="s">
        <v>5</v>
      </c>
    </row>
    <row r="28" spans="1:10" ht="19.5" customHeight="1" x14ac:dyDescent="0.3">
      <c r="A28" s="30" t="s">
        <v>6</v>
      </c>
      <c r="B28" s="43" t="s">
        <v>7</v>
      </c>
      <c r="C28" s="43"/>
      <c r="D28" s="43"/>
      <c r="E28" s="20" t="s">
        <v>8</v>
      </c>
      <c r="F28" s="40">
        <f>18952+44952</f>
        <v>63904</v>
      </c>
      <c r="G28" s="22"/>
      <c r="H28" s="1" t="s">
        <v>150</v>
      </c>
    </row>
    <row r="29" spans="1:10" ht="19.5" customHeight="1" x14ac:dyDescent="0.3">
      <c r="A29" s="30" t="s">
        <v>9</v>
      </c>
      <c r="B29" s="41" t="s">
        <v>105</v>
      </c>
      <c r="C29" s="41"/>
      <c r="D29" s="41"/>
      <c r="E29" s="20" t="s">
        <v>10</v>
      </c>
      <c r="F29" s="15">
        <f>53824+15901-F41-275+275</f>
        <v>48007</v>
      </c>
      <c r="G29" s="22"/>
      <c r="H29" s="16">
        <f>F29+F41</f>
        <v>69725</v>
      </c>
      <c r="I29" s="1">
        <f>53824+15901</f>
        <v>69725</v>
      </c>
      <c r="J29" s="16">
        <f>I29-H29</f>
        <v>0</v>
      </c>
    </row>
    <row r="30" spans="1:10" ht="27" customHeight="1" x14ac:dyDescent="0.3">
      <c r="A30" s="31" t="s">
        <v>11</v>
      </c>
      <c r="B30" s="41" t="s">
        <v>104</v>
      </c>
      <c r="C30" s="41"/>
      <c r="D30" s="41"/>
      <c r="E30" s="26" t="s">
        <v>10</v>
      </c>
      <c r="F30" s="15">
        <f>53824-F42-F46-275+275</f>
        <v>32947</v>
      </c>
      <c r="G30" s="22"/>
      <c r="H30" s="16">
        <f>F30+F46</f>
        <v>45746</v>
      </c>
      <c r="I30" s="1">
        <f>53824-8078</f>
        <v>45746</v>
      </c>
      <c r="J30" s="16">
        <f>I30-H30</f>
        <v>0</v>
      </c>
    </row>
    <row r="31" spans="1:10" ht="27.75" customHeight="1" x14ac:dyDescent="0.3">
      <c r="A31" s="19" t="s">
        <v>12</v>
      </c>
      <c r="B31" s="41" t="s">
        <v>13</v>
      </c>
      <c r="C31" s="41"/>
      <c r="D31" s="41"/>
      <c r="E31" s="26" t="s">
        <v>10</v>
      </c>
      <c r="F31" s="15">
        <f>26820-F49</f>
        <v>24818</v>
      </c>
      <c r="G31" s="22"/>
      <c r="H31" s="16">
        <f>F31+F49</f>
        <v>26820</v>
      </c>
      <c r="I31" s="1">
        <v>26820</v>
      </c>
      <c r="J31" s="16">
        <f>I31-H31</f>
        <v>0</v>
      </c>
    </row>
    <row r="32" spans="1:10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44" t="s">
        <v>41</v>
      </c>
      <c r="B34" s="44"/>
      <c r="C34" s="44"/>
      <c r="D34" s="44"/>
      <c r="E34" s="44"/>
      <c r="F34" s="44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60</v>
      </c>
      <c r="B36" s="46" t="s">
        <v>3</v>
      </c>
      <c r="C36" s="46"/>
      <c r="D36" s="46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41" t="s">
        <v>14</v>
      </c>
      <c r="C37" s="41"/>
      <c r="D37" s="41"/>
      <c r="E37" s="20" t="s">
        <v>10</v>
      </c>
      <c r="F37" s="40">
        <f>F38+F39+F40</f>
        <v>3497</v>
      </c>
      <c r="G37" s="22"/>
    </row>
    <row r="38" spans="1:7" ht="22.5" customHeight="1" x14ac:dyDescent="0.3">
      <c r="A38" s="19" t="s">
        <v>15</v>
      </c>
      <c r="B38" s="41" t="s">
        <v>16</v>
      </c>
      <c r="C38" s="41"/>
      <c r="D38" s="41"/>
      <c r="E38" s="26" t="s">
        <v>10</v>
      </c>
      <c r="F38" s="40">
        <v>897</v>
      </c>
      <c r="G38" s="22"/>
    </row>
    <row r="39" spans="1:7" ht="22.5" customHeight="1" x14ac:dyDescent="0.3">
      <c r="A39" s="19" t="s">
        <v>17</v>
      </c>
      <c r="B39" s="41" t="s">
        <v>18</v>
      </c>
      <c r="C39" s="41"/>
      <c r="D39" s="41"/>
      <c r="E39" s="26" t="s">
        <v>10</v>
      </c>
      <c r="F39" s="40">
        <v>2580</v>
      </c>
      <c r="G39" s="22"/>
    </row>
    <row r="40" spans="1:7" ht="22.5" customHeight="1" x14ac:dyDescent="0.3">
      <c r="A40" s="19" t="s">
        <v>19</v>
      </c>
      <c r="B40" s="41" t="s">
        <v>20</v>
      </c>
      <c r="C40" s="41"/>
      <c r="D40" s="41"/>
      <c r="E40" s="26" t="s">
        <v>10</v>
      </c>
      <c r="F40" s="40">
        <v>20</v>
      </c>
      <c r="G40" s="22"/>
    </row>
    <row r="41" spans="1:7" ht="22.5" customHeight="1" x14ac:dyDescent="0.3">
      <c r="A41" s="19" t="s">
        <v>9</v>
      </c>
      <c r="B41" s="41" t="s">
        <v>116</v>
      </c>
      <c r="C41" s="41"/>
      <c r="D41" s="41"/>
      <c r="E41" s="26" t="s">
        <v>10</v>
      </c>
      <c r="F41" s="15">
        <f>F42+F46+841</f>
        <v>21718</v>
      </c>
      <c r="G41" s="22"/>
    </row>
    <row r="42" spans="1:7" ht="22.5" customHeight="1" x14ac:dyDescent="0.3">
      <c r="A42" s="19" t="s">
        <v>11</v>
      </c>
      <c r="B42" s="41" t="s">
        <v>119</v>
      </c>
      <c r="C42" s="41"/>
      <c r="D42" s="41"/>
      <c r="E42" s="26" t="s">
        <v>10</v>
      </c>
      <c r="F42" s="15">
        <f>F43+F44+F45</f>
        <v>8078</v>
      </c>
      <c r="G42" s="22"/>
    </row>
    <row r="43" spans="1:7" ht="49.5" customHeight="1" x14ac:dyDescent="0.3">
      <c r="A43" s="30" t="s">
        <v>118</v>
      </c>
      <c r="B43" s="55" t="s">
        <v>79</v>
      </c>
      <c r="C43" s="56"/>
      <c r="D43" s="57"/>
      <c r="E43" s="20" t="s">
        <v>10</v>
      </c>
      <c r="F43" s="15">
        <v>28</v>
      </c>
      <c r="G43" s="22"/>
    </row>
    <row r="44" spans="1:7" ht="64.5" customHeight="1" x14ac:dyDescent="0.3">
      <c r="A44" s="30" t="s">
        <v>121</v>
      </c>
      <c r="B44" s="55" t="s">
        <v>80</v>
      </c>
      <c r="C44" s="56"/>
      <c r="D44" s="57"/>
      <c r="E44" s="20" t="s">
        <v>10</v>
      </c>
      <c r="F44" s="15">
        <v>38</v>
      </c>
      <c r="G44" s="22"/>
    </row>
    <row r="45" spans="1:7" ht="30" customHeight="1" x14ac:dyDescent="0.3">
      <c r="A45" s="19" t="s">
        <v>117</v>
      </c>
      <c r="B45" s="41" t="s">
        <v>122</v>
      </c>
      <c r="C45" s="41"/>
      <c r="D45" s="41"/>
      <c r="E45" s="20" t="s">
        <v>10</v>
      </c>
      <c r="F45" s="15">
        <v>8012</v>
      </c>
      <c r="G45" s="22"/>
    </row>
    <row r="46" spans="1:7" ht="22.5" customHeight="1" x14ac:dyDescent="0.3">
      <c r="A46" s="19" t="s">
        <v>103</v>
      </c>
      <c r="B46" s="41" t="s">
        <v>153</v>
      </c>
      <c r="C46" s="41"/>
      <c r="D46" s="41"/>
      <c r="E46" s="20"/>
      <c r="F46" s="15">
        <f>300+F48+10894</f>
        <v>12799</v>
      </c>
      <c r="G46" s="22"/>
    </row>
    <row r="47" spans="1:7" ht="22.5" customHeight="1" x14ac:dyDescent="0.3">
      <c r="A47" s="19" t="s">
        <v>124</v>
      </c>
      <c r="B47" s="41" t="s">
        <v>127</v>
      </c>
      <c r="C47" s="41"/>
      <c r="D47" s="41"/>
      <c r="E47" s="20"/>
      <c r="F47" s="15">
        <v>30</v>
      </c>
      <c r="G47" s="22"/>
    </row>
    <row r="48" spans="1:7" ht="22.5" customHeight="1" x14ac:dyDescent="0.3">
      <c r="A48" s="19" t="s">
        <v>126</v>
      </c>
      <c r="B48" s="41" t="s">
        <v>125</v>
      </c>
      <c r="C48" s="41"/>
      <c r="D48" s="41"/>
      <c r="E48" s="20"/>
      <c r="F48" s="15">
        <v>1605</v>
      </c>
      <c r="G48" s="22"/>
    </row>
    <row r="49" spans="1:7" x14ac:dyDescent="0.3">
      <c r="A49" s="19" t="s">
        <v>12</v>
      </c>
      <c r="B49" s="41" t="s">
        <v>120</v>
      </c>
      <c r="C49" s="41"/>
      <c r="D49" s="41"/>
      <c r="E49" s="26" t="s">
        <v>10</v>
      </c>
      <c r="F49" s="15">
        <v>2002</v>
      </c>
      <c r="G49" s="22"/>
    </row>
    <row r="50" spans="1:7" x14ac:dyDescent="0.3">
      <c r="A50" s="19" t="s">
        <v>142</v>
      </c>
      <c r="B50" s="41" t="s">
        <v>143</v>
      </c>
      <c r="C50" s="41"/>
      <c r="D50" s="41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137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46" t="s">
        <v>22</v>
      </c>
      <c r="B57" s="46"/>
      <c r="C57" s="53" t="s">
        <v>47</v>
      </c>
      <c r="D57" s="60"/>
      <c r="E57" s="46" t="s">
        <v>23</v>
      </c>
      <c r="F57" s="46"/>
      <c r="G57" s="22"/>
    </row>
    <row r="58" spans="1:7" ht="36" customHeight="1" x14ac:dyDescent="0.3">
      <c r="A58" s="27" t="s">
        <v>45</v>
      </c>
      <c r="B58" s="28" t="s">
        <v>46</v>
      </c>
      <c r="C58" s="54"/>
      <c r="D58" s="61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144</v>
      </c>
      <c r="C59" s="58">
        <v>1</v>
      </c>
      <c r="D59" s="59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145</v>
      </c>
      <c r="C60" s="58">
        <v>2</v>
      </c>
      <c r="D60" s="59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146</v>
      </c>
      <c r="C61" s="58">
        <v>2</v>
      </c>
      <c r="D61" s="59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106</v>
      </c>
      <c r="C62" s="58">
        <v>7</v>
      </c>
      <c r="D62" s="59"/>
      <c r="E62" s="21">
        <v>14</v>
      </c>
      <c r="F62" s="35" t="s">
        <v>110</v>
      </c>
      <c r="G62" s="22"/>
    </row>
    <row r="63" spans="1:7" ht="26.25" customHeight="1" x14ac:dyDescent="0.3">
      <c r="A63" s="33">
        <v>19</v>
      </c>
      <c r="B63" s="34" t="s">
        <v>108</v>
      </c>
      <c r="C63" s="58">
        <v>9</v>
      </c>
      <c r="D63" s="59"/>
      <c r="E63" s="21">
        <v>46</v>
      </c>
      <c r="F63" s="35" t="s">
        <v>110</v>
      </c>
      <c r="G63" s="22"/>
    </row>
    <row r="64" spans="1:7" x14ac:dyDescent="0.3">
      <c r="A64" s="33">
        <v>20</v>
      </c>
      <c r="B64" s="34" t="s">
        <v>81</v>
      </c>
      <c r="C64" s="58">
        <v>10</v>
      </c>
      <c r="D64" s="59"/>
      <c r="E64" s="21">
        <v>61</v>
      </c>
      <c r="F64" s="35" t="s">
        <v>110</v>
      </c>
      <c r="G64" s="22"/>
    </row>
    <row r="65" spans="1:7" x14ac:dyDescent="0.3">
      <c r="A65" s="33">
        <v>21</v>
      </c>
      <c r="B65" s="34" t="s">
        <v>107</v>
      </c>
      <c r="C65" s="58">
        <v>11</v>
      </c>
      <c r="D65" s="59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83</v>
      </c>
      <c r="C66" s="58">
        <v>12</v>
      </c>
      <c r="D66" s="59"/>
      <c r="E66" s="21">
        <v>503</v>
      </c>
      <c r="F66" s="35" t="s">
        <v>110</v>
      </c>
      <c r="G66" s="22"/>
    </row>
    <row r="67" spans="1:7" x14ac:dyDescent="0.3">
      <c r="A67" s="33">
        <v>53</v>
      </c>
      <c r="B67" s="34" t="s">
        <v>84</v>
      </c>
      <c r="C67" s="58">
        <v>15</v>
      </c>
      <c r="D67" s="59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85</v>
      </c>
      <c r="C68" s="58">
        <v>16</v>
      </c>
      <c r="D68" s="59"/>
      <c r="E68" s="21">
        <v>38</v>
      </c>
      <c r="F68" s="35" t="s">
        <v>110</v>
      </c>
      <c r="G68" s="22"/>
    </row>
    <row r="69" spans="1:7" x14ac:dyDescent="0.3">
      <c r="A69" s="33">
        <v>55</v>
      </c>
      <c r="B69" s="34" t="s">
        <v>86</v>
      </c>
      <c r="C69" s="58">
        <v>17</v>
      </c>
      <c r="D69" s="59"/>
      <c r="E69" s="21">
        <v>295</v>
      </c>
      <c r="F69" s="35" t="s">
        <v>110</v>
      </c>
      <c r="G69" s="22"/>
    </row>
    <row r="70" spans="1:7" x14ac:dyDescent="0.3">
      <c r="A70" s="33">
        <v>68</v>
      </c>
      <c r="B70" s="34" t="s">
        <v>87</v>
      </c>
      <c r="C70" s="58">
        <v>22</v>
      </c>
      <c r="D70" s="59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109</v>
      </c>
      <c r="C71" s="58">
        <v>23</v>
      </c>
      <c r="D71" s="59"/>
      <c r="E71" s="21">
        <v>26</v>
      </c>
      <c r="F71" s="35" t="s">
        <v>110</v>
      </c>
      <c r="G71" s="22"/>
    </row>
    <row r="72" spans="1:7" x14ac:dyDescent="0.3">
      <c r="A72" s="33">
        <v>100</v>
      </c>
      <c r="B72" s="34" t="s">
        <v>88</v>
      </c>
      <c r="C72" s="58">
        <v>29</v>
      </c>
      <c r="D72" s="59"/>
      <c r="E72" s="21">
        <v>46</v>
      </c>
      <c r="F72" s="35" t="s">
        <v>110</v>
      </c>
      <c r="G72" s="22"/>
    </row>
    <row r="73" spans="1:7" x14ac:dyDescent="0.3">
      <c r="A73" s="33">
        <v>114</v>
      </c>
      <c r="B73" s="34" t="s">
        <v>89</v>
      </c>
      <c r="C73" s="58">
        <v>33</v>
      </c>
      <c r="D73" s="59"/>
      <c r="E73" s="21">
        <v>17</v>
      </c>
      <c r="F73" s="35" t="s">
        <v>110</v>
      </c>
      <c r="G73" s="22"/>
    </row>
    <row r="74" spans="1:7" x14ac:dyDescent="0.3">
      <c r="A74" s="33">
        <v>158</v>
      </c>
      <c r="B74" s="34" t="s">
        <v>82</v>
      </c>
      <c r="C74" s="58">
        <v>37</v>
      </c>
      <c r="D74" s="59"/>
      <c r="E74" s="21">
        <v>43</v>
      </c>
      <c r="F74" s="35" t="s">
        <v>110</v>
      </c>
      <c r="G74" s="22"/>
    </row>
    <row r="75" spans="1:7" x14ac:dyDescent="0.3">
      <c r="A75" s="70" t="s">
        <v>26</v>
      </c>
      <c r="B75" s="71"/>
      <c r="C75" s="71"/>
      <c r="D75" s="72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128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51" t="s">
        <v>129</v>
      </c>
      <c r="B79" s="53" t="s">
        <v>3</v>
      </c>
      <c r="C79" s="80" t="s">
        <v>4</v>
      </c>
      <c r="D79" s="46" t="s">
        <v>23</v>
      </c>
      <c r="E79" s="46"/>
      <c r="F79" s="46"/>
      <c r="G79" s="22"/>
    </row>
    <row r="80" spans="1:7" ht="56.25" x14ac:dyDescent="0.3">
      <c r="A80" s="52"/>
      <c r="B80" s="54"/>
      <c r="C80" s="81"/>
      <c r="D80" s="26" t="s">
        <v>24</v>
      </c>
      <c r="E80" s="26" t="s">
        <v>25</v>
      </c>
      <c r="F80" s="26" t="s">
        <v>130</v>
      </c>
      <c r="G80" s="22"/>
    </row>
    <row r="81" spans="1:7" ht="31.5" x14ac:dyDescent="0.3">
      <c r="A81" s="23" t="s">
        <v>135</v>
      </c>
      <c r="B81" s="19" t="s">
        <v>134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131</v>
      </c>
      <c r="B82" s="19" t="s">
        <v>132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136</v>
      </c>
      <c r="B83" s="19" t="s">
        <v>133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62" t="s">
        <v>26</v>
      </c>
      <c r="B84" s="63"/>
      <c r="C84" s="63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64" t="s">
        <v>48</v>
      </c>
      <c r="C87" s="64"/>
      <c r="D87" s="64"/>
      <c r="E87" s="64"/>
      <c r="F87" s="64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64" t="s">
        <v>28</v>
      </c>
      <c r="B89" s="64"/>
      <c r="C89" s="22"/>
      <c r="D89" s="22"/>
      <c r="E89" s="64" t="s">
        <v>30</v>
      </c>
      <c r="F89" s="64"/>
      <c r="G89" s="64"/>
    </row>
    <row r="90" spans="1:7" ht="20.25" customHeight="1" x14ac:dyDescent="0.3">
      <c r="A90" s="65" t="s">
        <v>50</v>
      </c>
      <c r="B90" s="65"/>
      <c r="C90" s="22"/>
      <c r="D90" s="22"/>
      <c r="E90" s="65" t="s">
        <v>78</v>
      </c>
      <c r="F90" s="65"/>
      <c r="G90" s="65"/>
    </row>
    <row r="91" spans="1:7" ht="20.25" customHeight="1" x14ac:dyDescent="0.3">
      <c r="A91" s="65" t="s">
        <v>51</v>
      </c>
      <c r="B91" s="65"/>
      <c r="C91" s="22"/>
      <c r="D91" s="22"/>
      <c r="E91" s="66" t="s">
        <v>140</v>
      </c>
      <c r="F91" s="66"/>
      <c r="G91" s="66"/>
    </row>
    <row r="92" spans="1:7" ht="20.25" customHeight="1" x14ac:dyDescent="0.3">
      <c r="A92" s="65" t="s">
        <v>77</v>
      </c>
      <c r="B92" s="65"/>
      <c r="C92" s="22"/>
      <c r="D92" s="22"/>
      <c r="E92" s="66" t="s">
        <v>141</v>
      </c>
      <c r="F92" s="66"/>
      <c r="G92" s="66"/>
    </row>
    <row r="93" spans="1:7" s="13" customFormat="1" ht="20.25" customHeight="1" x14ac:dyDescent="0.25">
      <c r="A93" s="67" t="s">
        <v>49</v>
      </c>
      <c r="B93" s="67"/>
      <c r="C93" s="37"/>
      <c r="D93" s="37"/>
      <c r="E93" s="67" t="s">
        <v>49</v>
      </c>
      <c r="F93" s="67"/>
      <c r="G93" s="67"/>
    </row>
    <row r="94" spans="1:7" ht="39" customHeight="1" x14ac:dyDescent="0.3">
      <c r="A94" s="69"/>
      <c r="B94" s="69"/>
      <c r="C94" s="22"/>
      <c r="D94" s="22"/>
      <c r="E94" s="65"/>
      <c r="F94" s="65"/>
      <c r="G94" s="65"/>
    </row>
    <row r="95" spans="1:7" s="13" customFormat="1" ht="15" x14ac:dyDescent="0.25">
      <c r="A95" s="68" t="s">
        <v>31</v>
      </c>
      <c r="B95" s="68"/>
      <c r="C95" s="37"/>
      <c r="D95" s="37"/>
      <c r="E95" s="68" t="s">
        <v>31</v>
      </c>
      <c r="F95" s="68"/>
      <c r="G95" s="68"/>
    </row>
    <row r="96" spans="1:7" ht="33.75" customHeight="1" x14ac:dyDescent="0.3">
      <c r="A96" s="69" t="s">
        <v>154</v>
      </c>
      <c r="B96" s="69"/>
      <c r="C96" s="22"/>
      <c r="D96" s="22"/>
      <c r="E96" s="65" t="s">
        <v>139</v>
      </c>
      <c r="F96" s="65"/>
      <c r="G96" s="65"/>
    </row>
    <row r="97" spans="1:7" s="13" customFormat="1" ht="29.25" customHeight="1" x14ac:dyDescent="0.25">
      <c r="A97" s="67" t="s">
        <v>52</v>
      </c>
      <c r="B97" s="67"/>
      <c r="C97" s="37"/>
      <c r="D97" s="37"/>
      <c r="E97" s="67" t="s">
        <v>52</v>
      </c>
      <c r="F97" s="67"/>
      <c r="G97" s="67"/>
    </row>
    <row r="98" spans="1:7" ht="37.5" customHeight="1" x14ac:dyDescent="0.3">
      <c r="A98" s="64" t="s">
        <v>32</v>
      </c>
      <c r="B98" s="64"/>
      <c r="C98" s="22"/>
      <c r="D98" s="22"/>
      <c r="E98" s="64" t="s">
        <v>32</v>
      </c>
      <c r="F98" s="64"/>
      <c r="G98" s="64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75" t="s">
        <v>29</v>
      </c>
      <c r="B100" s="75"/>
      <c r="E100" s="50" t="s">
        <v>29</v>
      </c>
      <c r="F100" s="50"/>
      <c r="G100" s="50"/>
    </row>
    <row r="101" spans="1:7" ht="21" customHeight="1" x14ac:dyDescent="0.3">
      <c r="A101" s="73" t="s">
        <v>55</v>
      </c>
      <c r="B101" s="73"/>
      <c r="E101" s="73" t="s">
        <v>57</v>
      </c>
      <c r="F101" s="73"/>
      <c r="G101" s="73"/>
    </row>
    <row r="102" spans="1:7" ht="21" customHeight="1" x14ac:dyDescent="0.3">
      <c r="A102" s="74" t="s">
        <v>56</v>
      </c>
      <c r="B102" s="74"/>
      <c r="E102" s="74" t="s">
        <v>58</v>
      </c>
      <c r="F102" s="74"/>
      <c r="G102" s="74"/>
    </row>
    <row r="103" spans="1:7" ht="21" customHeight="1" x14ac:dyDescent="0.3">
      <c r="A103" s="76"/>
      <c r="B103" s="76"/>
      <c r="E103" s="74" t="s">
        <v>59</v>
      </c>
      <c r="F103" s="74"/>
      <c r="G103" s="74"/>
    </row>
    <row r="104" spans="1:7" s="13" customFormat="1" ht="19.5" customHeight="1" x14ac:dyDescent="0.25">
      <c r="A104" s="78" t="s">
        <v>49</v>
      </c>
      <c r="B104" s="78"/>
      <c r="E104" s="78" t="s">
        <v>49</v>
      </c>
      <c r="F104" s="78"/>
      <c r="G104" s="78"/>
    </row>
    <row r="105" spans="1:7" ht="36.75" customHeight="1" x14ac:dyDescent="0.3">
      <c r="A105" s="73"/>
      <c r="B105" s="73"/>
      <c r="E105" s="73"/>
      <c r="F105" s="73"/>
      <c r="G105" s="73"/>
    </row>
    <row r="106" spans="1:7" s="13" customFormat="1" ht="15" x14ac:dyDescent="0.25">
      <c r="A106" s="79" t="s">
        <v>31</v>
      </c>
      <c r="B106" s="79"/>
      <c r="E106" s="77" t="s">
        <v>31</v>
      </c>
      <c r="F106" s="77"/>
      <c r="G106" s="77"/>
    </row>
    <row r="107" spans="1:7" ht="24" customHeight="1" x14ac:dyDescent="0.3">
      <c r="A107" s="76" t="s">
        <v>53</v>
      </c>
      <c r="B107" s="76"/>
      <c r="E107" s="73" t="s">
        <v>54</v>
      </c>
      <c r="F107" s="73"/>
      <c r="G107" s="73"/>
    </row>
    <row r="108" spans="1:7" s="13" customFormat="1" ht="31.5" customHeight="1" x14ac:dyDescent="0.25">
      <c r="A108" s="78" t="s">
        <v>52</v>
      </c>
      <c r="B108" s="78"/>
      <c r="E108" s="78" t="s">
        <v>52</v>
      </c>
      <c r="F108" s="78"/>
      <c r="G108" s="78"/>
    </row>
    <row r="109" spans="1:7" ht="33" customHeight="1" x14ac:dyDescent="0.3">
      <c r="A109" s="50" t="s">
        <v>32</v>
      </c>
      <c r="B109" s="50"/>
      <c r="E109" s="50" t="s">
        <v>32</v>
      </c>
      <c r="F109" s="50"/>
      <c r="G109" s="50"/>
    </row>
  </sheetData>
  <mergeCells count="106"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57:D58"/>
    <mergeCell ref="C64:D64"/>
    <mergeCell ref="A57:B57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C73:D73"/>
    <mergeCell ref="C69:D69"/>
    <mergeCell ref="C70:D70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29" zoomScale="90" zoomScaleNormal="100" zoomScaleSheetLayoutView="90" workbookViewId="0">
      <selection activeCell="K40" sqref="K4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49" t="s">
        <v>102</v>
      </c>
      <c r="E1" s="49"/>
      <c r="F1" s="49"/>
    </row>
    <row r="2" spans="2:6" x14ac:dyDescent="0.3">
      <c r="D2" s="49" t="str">
        <f>'Приложение 1'!E2</f>
        <v xml:space="preserve">к  Дополнительному соглашению </v>
      </c>
      <c r="E2" s="49"/>
      <c r="F2" s="49"/>
    </row>
    <row r="3" spans="2:6" x14ac:dyDescent="0.3">
      <c r="D3" s="49" t="str">
        <f>'Приложение 1'!E3</f>
        <v>от "30"октября 2023 года № 6</v>
      </c>
      <c r="E3" s="49"/>
      <c r="F3" s="49"/>
    </row>
    <row r="4" spans="2:6" x14ac:dyDescent="0.3">
      <c r="D4" s="49" t="s">
        <v>64</v>
      </c>
      <c r="E4" s="49"/>
      <c r="F4" s="49"/>
    </row>
    <row r="5" spans="2:6" x14ac:dyDescent="0.3">
      <c r="D5" s="49" t="s">
        <v>0</v>
      </c>
      <c r="E5" s="49"/>
      <c r="F5" s="49"/>
    </row>
    <row r="6" spans="2:6" x14ac:dyDescent="0.3">
      <c r="D6" s="49" t="s">
        <v>1</v>
      </c>
      <c r="E6" s="49"/>
      <c r="F6" s="49"/>
    </row>
    <row r="7" spans="2:6" x14ac:dyDescent="0.3">
      <c r="D7" s="49" t="str">
        <f>'Приложение 1'!E7</f>
        <v>страхованию от 30.12.2022г.  № 3</v>
      </c>
      <c r="E7" s="49"/>
      <c r="F7" s="49"/>
    </row>
    <row r="9" spans="2:6" x14ac:dyDescent="0.3">
      <c r="B9" s="50" t="s">
        <v>76</v>
      </c>
      <c r="C9" s="50"/>
      <c r="D9" s="50"/>
      <c r="E9" s="50"/>
      <c r="F9" s="2"/>
    </row>
    <row r="10" spans="2:6" x14ac:dyDescent="0.3">
      <c r="B10" s="50" t="s">
        <v>115</v>
      </c>
      <c r="C10" s="50"/>
      <c r="D10" s="50"/>
      <c r="E10" s="50"/>
      <c r="F10" s="6"/>
    </row>
    <row r="11" spans="2:6" s="13" customFormat="1" ht="15" x14ac:dyDescent="0.25">
      <c r="B11" s="45" t="s">
        <v>65</v>
      </c>
      <c r="C11" s="45"/>
      <c r="D11" s="45"/>
      <c r="E11" s="45"/>
      <c r="F11" s="12"/>
    </row>
    <row r="12" spans="2:6" s="13" customFormat="1" ht="15" x14ac:dyDescent="0.25">
      <c r="B12" s="45" t="s">
        <v>72</v>
      </c>
      <c r="C12" s="45"/>
      <c r="D12" s="45"/>
      <c r="E12" s="45"/>
      <c r="F12" s="12"/>
    </row>
    <row r="13" spans="2:6" s="13" customFormat="1" ht="15" x14ac:dyDescent="0.25">
      <c r="B13" s="45" t="s">
        <v>73</v>
      </c>
      <c r="C13" s="45"/>
      <c r="D13" s="45"/>
      <c r="E13" s="45"/>
      <c r="F13" s="12"/>
    </row>
    <row r="14" spans="2:6" s="13" customFormat="1" ht="15" x14ac:dyDescent="0.25">
      <c r="B14" s="45" t="s">
        <v>74</v>
      </c>
      <c r="C14" s="45"/>
      <c r="D14" s="45"/>
      <c r="E14" s="45"/>
      <c r="F14" s="12"/>
    </row>
    <row r="15" spans="2:6" s="13" customFormat="1" ht="15" x14ac:dyDescent="0.25">
      <c r="B15" s="45" t="s">
        <v>75</v>
      </c>
      <c r="C15" s="45"/>
      <c r="D15" s="45"/>
      <c r="E15" s="45"/>
      <c r="F15" s="12"/>
    </row>
    <row r="16" spans="2:6" x14ac:dyDescent="0.3">
      <c r="B16" s="45"/>
      <c r="C16" s="45"/>
      <c r="D16" s="45"/>
      <c r="E16" s="45"/>
      <c r="F16" s="11"/>
    </row>
    <row r="17" spans="1:9" ht="36.75" customHeight="1" x14ac:dyDescent="0.3">
      <c r="A17" s="2"/>
      <c r="B17" s="84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4"/>
      <c r="D17" s="84"/>
      <c r="E17" s="84"/>
      <c r="F17" s="6"/>
    </row>
    <row r="18" spans="1:9" s="13" customFormat="1" ht="15" x14ac:dyDescent="0.25">
      <c r="B18" s="77" t="s">
        <v>70</v>
      </c>
      <c r="C18" s="77"/>
      <c r="D18" s="77"/>
      <c r="E18" s="77"/>
      <c r="F18" s="12"/>
    </row>
    <row r="19" spans="1:9" s="13" customFormat="1" ht="15" x14ac:dyDescent="0.25">
      <c r="B19" s="45" t="s">
        <v>2</v>
      </c>
      <c r="C19" s="45"/>
      <c r="D19" s="45"/>
      <c r="E19" s="45"/>
      <c r="F19" s="12"/>
    </row>
    <row r="20" spans="1:9" s="13" customFormat="1" ht="15" x14ac:dyDescent="0.25">
      <c r="B20" s="45" t="s">
        <v>71</v>
      </c>
      <c r="C20" s="45"/>
      <c r="D20" s="45"/>
      <c r="E20" s="45"/>
      <c r="F20" s="12"/>
    </row>
    <row r="21" spans="1:9" x14ac:dyDescent="0.3">
      <c r="B21" s="50"/>
      <c r="C21" s="50"/>
      <c r="D21" s="50"/>
      <c r="E21" s="50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63</v>
      </c>
    </row>
    <row r="26" spans="1:9" ht="56.25" x14ac:dyDescent="0.3">
      <c r="A26" s="4" t="s">
        <v>60</v>
      </c>
      <c r="B26" s="83" t="s">
        <v>34</v>
      </c>
      <c r="C26" s="83"/>
      <c r="D26" s="83"/>
      <c r="E26" s="10" t="s">
        <v>35</v>
      </c>
      <c r="F26" s="9"/>
    </row>
    <row r="27" spans="1:9" ht="57" customHeight="1" x14ac:dyDescent="0.3">
      <c r="A27" s="5" t="s">
        <v>6</v>
      </c>
      <c r="B27" s="82" t="s">
        <v>90</v>
      </c>
      <c r="C27" s="82"/>
      <c r="D27" s="82"/>
      <c r="E27" s="40">
        <f>E28</f>
        <v>174286360</v>
      </c>
      <c r="G27" s="16">
        <v>293543090</v>
      </c>
      <c r="H27" s="16">
        <f>E27+E29</f>
        <v>294921920</v>
      </c>
      <c r="I27" s="16">
        <f>G27-H27</f>
        <v>-1378830</v>
      </c>
    </row>
    <row r="28" spans="1:9" ht="21.75" customHeight="1" x14ac:dyDescent="0.3">
      <c r="A28" s="4" t="s">
        <v>15</v>
      </c>
      <c r="B28" s="82" t="s">
        <v>101</v>
      </c>
      <c r="C28" s="82"/>
      <c r="D28" s="82"/>
      <c r="E28" s="15">
        <f>35140760+139145600</f>
        <v>174286360</v>
      </c>
    </row>
    <row r="29" spans="1:9" ht="54.75" customHeight="1" x14ac:dyDescent="0.3">
      <c r="A29" s="5" t="s">
        <v>9</v>
      </c>
      <c r="B29" s="82" t="s">
        <v>62</v>
      </c>
      <c r="C29" s="82"/>
      <c r="D29" s="82"/>
      <c r="E29" s="15">
        <f>E30+E32+E31</f>
        <v>120635560</v>
      </c>
    </row>
    <row r="30" spans="1:9" x14ac:dyDescent="0.3">
      <c r="A30" s="4" t="s">
        <v>100</v>
      </c>
      <c r="B30" s="82" t="s">
        <v>37</v>
      </c>
      <c r="C30" s="82"/>
      <c r="D30" s="82"/>
      <c r="E30" s="40">
        <v>12852740</v>
      </c>
    </row>
    <row r="31" spans="1:9" x14ac:dyDescent="0.3">
      <c r="A31" s="4" t="s">
        <v>61</v>
      </c>
      <c r="B31" s="82" t="s">
        <v>36</v>
      </c>
      <c r="C31" s="82"/>
      <c r="D31" s="82"/>
      <c r="E31" s="15">
        <f>76020280-1058820</f>
        <v>74961460</v>
      </c>
    </row>
    <row r="32" spans="1:9" x14ac:dyDescent="0.3">
      <c r="A32" s="4" t="s">
        <v>123</v>
      </c>
      <c r="B32" s="82" t="s">
        <v>101</v>
      </c>
      <c r="C32" s="82"/>
      <c r="D32" s="82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2" t="s">
        <v>38</v>
      </c>
      <c r="C33" s="82"/>
      <c r="D33" s="82"/>
      <c r="E33" s="15">
        <f>E34</f>
        <v>677581530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2" t="s">
        <v>39</v>
      </c>
      <c r="C34" s="82"/>
      <c r="D34" s="82"/>
      <c r="E34" s="15">
        <f>SUM(E35:E50)</f>
        <v>677581530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91</v>
      </c>
      <c r="B35" s="82" t="s">
        <v>144</v>
      </c>
      <c r="C35" s="82"/>
      <c r="D35" s="82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92</v>
      </c>
      <c r="B36" s="82" t="s">
        <v>145</v>
      </c>
      <c r="C36" s="82"/>
      <c r="D36" s="82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93</v>
      </c>
      <c r="B37" s="82" t="s">
        <v>146</v>
      </c>
      <c r="C37" s="82"/>
      <c r="D37" s="82"/>
      <c r="E37" s="15">
        <v>6832900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94</v>
      </c>
      <c r="B38" s="82" t="s">
        <v>86</v>
      </c>
      <c r="C38" s="82"/>
      <c r="D38" s="82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95</v>
      </c>
      <c r="B39" s="82" t="s">
        <v>106</v>
      </c>
      <c r="C39" s="82"/>
      <c r="D39" s="82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96</v>
      </c>
      <c r="B40" s="82" t="s">
        <v>108</v>
      </c>
      <c r="C40" s="82"/>
      <c r="D40" s="82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97</v>
      </c>
      <c r="B41" s="82" t="s">
        <v>81</v>
      </c>
      <c r="C41" s="82"/>
      <c r="D41" s="82"/>
      <c r="E41" s="15">
        <v>7345700</v>
      </c>
      <c r="H41" s="39"/>
      <c r="J41" s="38"/>
    </row>
    <row r="42" spans="1:15" ht="18.75" customHeight="1" x14ac:dyDescent="0.3">
      <c r="A42" s="4" t="s">
        <v>98</v>
      </c>
      <c r="B42" s="82" t="s">
        <v>107</v>
      </c>
      <c r="C42" s="82"/>
      <c r="D42" s="82"/>
      <c r="E42" s="15">
        <v>3830570</v>
      </c>
      <c r="H42" s="39"/>
      <c r="J42" s="38"/>
    </row>
    <row r="43" spans="1:15" ht="18.75" customHeight="1" x14ac:dyDescent="0.3">
      <c r="A43" s="4" t="s">
        <v>99</v>
      </c>
      <c r="B43" s="82" t="s">
        <v>83</v>
      </c>
      <c r="C43" s="82"/>
      <c r="D43" s="82"/>
      <c r="E43" s="15">
        <v>49121110</v>
      </c>
      <c r="H43" s="39"/>
      <c r="J43" s="38"/>
    </row>
    <row r="44" spans="1:15" ht="18.75" customHeight="1" x14ac:dyDescent="0.3">
      <c r="A44" s="4" t="s">
        <v>111</v>
      </c>
      <c r="B44" s="82" t="s">
        <v>84</v>
      </c>
      <c r="C44" s="82"/>
      <c r="D44" s="82"/>
      <c r="E44" s="15">
        <v>9791230</v>
      </c>
      <c r="H44" s="39"/>
      <c r="J44" s="38"/>
    </row>
    <row r="45" spans="1:15" ht="18.75" customHeight="1" x14ac:dyDescent="0.3">
      <c r="A45" s="4" t="s">
        <v>112</v>
      </c>
      <c r="B45" s="82" t="s">
        <v>85</v>
      </c>
      <c r="C45" s="82"/>
      <c r="D45" s="82"/>
      <c r="E45" s="15">
        <v>3398080</v>
      </c>
      <c r="H45" s="39"/>
      <c r="J45" s="38"/>
    </row>
    <row r="46" spans="1:15" ht="18.75" customHeight="1" x14ac:dyDescent="0.3">
      <c r="A46" s="4" t="s">
        <v>113</v>
      </c>
      <c r="B46" s="82" t="s">
        <v>87</v>
      </c>
      <c r="C46" s="82"/>
      <c r="D46" s="82"/>
      <c r="E46" s="15">
        <v>22714450</v>
      </c>
      <c r="H46" s="39"/>
      <c r="J46" s="38"/>
    </row>
    <row r="47" spans="1:15" ht="18.75" customHeight="1" x14ac:dyDescent="0.3">
      <c r="A47" s="4" t="s">
        <v>114</v>
      </c>
      <c r="B47" s="82" t="s">
        <v>109</v>
      </c>
      <c r="C47" s="82"/>
      <c r="D47" s="82"/>
      <c r="E47" s="15">
        <v>3338950</v>
      </c>
      <c r="H47" s="39"/>
      <c r="J47" s="38"/>
    </row>
    <row r="48" spans="1:15" ht="18.75" customHeight="1" x14ac:dyDescent="0.3">
      <c r="A48" s="4" t="s">
        <v>147</v>
      </c>
      <c r="B48" s="82" t="s">
        <v>88</v>
      </c>
      <c r="C48" s="82"/>
      <c r="D48" s="82"/>
      <c r="E48" s="15">
        <v>5920390</v>
      </c>
      <c r="H48" s="39"/>
      <c r="J48" s="38"/>
    </row>
    <row r="49" spans="1:10" ht="18.75" customHeight="1" x14ac:dyDescent="0.3">
      <c r="A49" s="4" t="s">
        <v>148</v>
      </c>
      <c r="B49" s="82" t="s">
        <v>89</v>
      </c>
      <c r="C49" s="82"/>
      <c r="D49" s="82"/>
      <c r="E49" s="15">
        <v>2519120</v>
      </c>
      <c r="H49" s="39"/>
      <c r="J49" s="38"/>
    </row>
    <row r="50" spans="1:10" ht="18.75" customHeight="1" x14ac:dyDescent="0.3">
      <c r="A50" s="4" t="s">
        <v>149</v>
      </c>
      <c r="B50" s="82" t="s">
        <v>82</v>
      </c>
      <c r="C50" s="82"/>
      <c r="D50" s="82"/>
      <c r="E50" s="15">
        <v>7292600</v>
      </c>
      <c r="H50" s="39"/>
    </row>
    <row r="51" spans="1:10" ht="21" customHeight="1" x14ac:dyDescent="0.3">
      <c r="A51" s="5"/>
      <c r="B51" s="82" t="s">
        <v>26</v>
      </c>
      <c r="C51" s="82"/>
      <c r="D51" s="82"/>
      <c r="E51" s="15">
        <f>E33+E29+E27</f>
        <v>972503450</v>
      </c>
      <c r="G51" s="15">
        <v>972503450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50" t="s">
        <v>48</v>
      </c>
      <c r="C54" s="50"/>
      <c r="D54" s="50"/>
      <c r="E54" s="50"/>
      <c r="F54" s="2"/>
    </row>
    <row r="55" spans="1:10" ht="13.5" customHeight="1" x14ac:dyDescent="0.3"/>
    <row r="56" spans="1:10" x14ac:dyDescent="0.3">
      <c r="A56" s="50" t="s">
        <v>28</v>
      </c>
      <c r="B56" s="50"/>
      <c r="D56" s="50" t="s">
        <v>30</v>
      </c>
      <c r="E56" s="50"/>
      <c r="F56" s="50"/>
    </row>
    <row r="57" spans="1:10" ht="15" customHeight="1" x14ac:dyDescent="0.3">
      <c r="A57" s="73" t="s">
        <v>50</v>
      </c>
      <c r="B57" s="73"/>
      <c r="D57" s="76" t="str">
        <f>'Приложение 1'!E90</f>
        <v>Государственное бюджетное учреждение</v>
      </c>
      <c r="E57" s="76"/>
      <c r="F57" s="76"/>
    </row>
    <row r="58" spans="1:10" ht="15" customHeight="1" x14ac:dyDescent="0.3">
      <c r="A58" s="85" t="s">
        <v>51</v>
      </c>
      <c r="B58" s="85"/>
      <c r="D58" s="76" t="str">
        <f>'Приложение 1'!E91</f>
        <v xml:space="preserve"> здравоохранения  "Магаданский областной </v>
      </c>
      <c r="E58" s="76"/>
      <c r="F58" s="76"/>
    </row>
    <row r="59" spans="1:10" ht="15" customHeight="1" x14ac:dyDescent="0.3">
      <c r="A59" s="85" t="s">
        <v>77</v>
      </c>
      <c r="B59" s="85"/>
      <c r="D59" s="76" t="str">
        <f>'Приложение 1'!E92</f>
        <v>центр охраны материнства и детства"</v>
      </c>
      <c r="E59" s="76"/>
      <c r="F59" s="76"/>
    </row>
    <row r="60" spans="1:10" s="13" customFormat="1" ht="14.25" customHeight="1" x14ac:dyDescent="0.25">
      <c r="A60" s="78" t="s">
        <v>49</v>
      </c>
      <c r="B60" s="78"/>
      <c r="D60" s="78" t="s">
        <v>49</v>
      </c>
      <c r="E60" s="78"/>
      <c r="F60" s="78"/>
    </row>
    <row r="61" spans="1:10" ht="21.75" customHeight="1" x14ac:dyDescent="0.3">
      <c r="A61" s="76"/>
      <c r="B61" s="76"/>
      <c r="D61" s="76"/>
      <c r="E61" s="76"/>
      <c r="F61" s="76"/>
    </row>
    <row r="62" spans="1:10" s="13" customFormat="1" ht="15" x14ac:dyDescent="0.25">
      <c r="A62" s="77" t="s">
        <v>31</v>
      </c>
      <c r="B62" s="77"/>
      <c r="D62" s="77" t="s">
        <v>31</v>
      </c>
      <c r="E62" s="77"/>
      <c r="F62" s="77"/>
    </row>
    <row r="63" spans="1:10" ht="19.5" customHeight="1" x14ac:dyDescent="0.3">
      <c r="A63" s="76" t="str">
        <f>'Приложение 1'!A96:B96</f>
        <v>О.И. Казанцева, и.о. директора</v>
      </c>
      <c r="B63" s="76"/>
      <c r="D63" s="73" t="str">
        <f>'Приложение 1'!E96</f>
        <v>Б.Б. Жапов, главный врач</v>
      </c>
      <c r="E63" s="73"/>
      <c r="F63" s="73"/>
    </row>
    <row r="64" spans="1:10" s="13" customFormat="1" ht="28.5" customHeight="1" x14ac:dyDescent="0.25">
      <c r="A64" s="78" t="s">
        <v>52</v>
      </c>
      <c r="B64" s="78"/>
      <c r="D64" s="86" t="s">
        <v>52</v>
      </c>
      <c r="E64" s="86"/>
      <c r="F64" s="86"/>
    </row>
    <row r="65" spans="1:6" ht="22.5" customHeight="1" x14ac:dyDescent="0.3">
      <c r="A65" s="50" t="s">
        <v>32</v>
      </c>
      <c r="B65" s="50"/>
      <c r="D65" s="50" t="s">
        <v>32</v>
      </c>
      <c r="E65" s="50"/>
      <c r="F65" s="50"/>
    </row>
    <row r="66" spans="1:6" ht="47.25" customHeight="1" x14ac:dyDescent="0.3"/>
    <row r="67" spans="1:6" ht="25.5" customHeight="1" x14ac:dyDescent="0.3">
      <c r="A67" s="75" t="s">
        <v>29</v>
      </c>
      <c r="B67" s="75"/>
      <c r="D67" s="50" t="s">
        <v>29</v>
      </c>
      <c r="E67" s="50"/>
      <c r="F67" s="50"/>
    </row>
    <row r="68" spans="1:6" ht="19.5" customHeight="1" x14ac:dyDescent="0.3">
      <c r="A68" s="73" t="s">
        <v>55</v>
      </c>
      <c r="B68" s="73"/>
      <c r="D68" s="73" t="s">
        <v>57</v>
      </c>
      <c r="E68" s="73"/>
      <c r="F68" s="73"/>
    </row>
    <row r="69" spans="1:6" ht="19.5" customHeight="1" x14ac:dyDescent="0.3">
      <c r="A69" s="74" t="s">
        <v>56</v>
      </c>
      <c r="B69" s="74"/>
      <c r="D69" s="76" t="s">
        <v>58</v>
      </c>
      <c r="E69" s="76"/>
      <c r="F69" s="76"/>
    </row>
    <row r="70" spans="1:6" ht="19.5" customHeight="1" x14ac:dyDescent="0.3">
      <c r="A70" s="76"/>
      <c r="B70" s="76"/>
      <c r="D70" s="85" t="s">
        <v>59</v>
      </c>
      <c r="E70" s="85"/>
      <c r="F70" s="85"/>
    </row>
    <row r="71" spans="1:6" s="13" customFormat="1" ht="19.5" customHeight="1" x14ac:dyDescent="0.25">
      <c r="A71" s="78" t="s">
        <v>49</v>
      </c>
      <c r="B71" s="78"/>
      <c r="D71" s="78" t="s">
        <v>49</v>
      </c>
      <c r="E71" s="78"/>
      <c r="F71" s="78"/>
    </row>
    <row r="72" spans="1:6" ht="28.5" customHeight="1" x14ac:dyDescent="0.3">
      <c r="A72" s="73"/>
      <c r="B72" s="73"/>
      <c r="D72" s="73"/>
      <c r="E72" s="73"/>
      <c r="F72" s="73"/>
    </row>
    <row r="73" spans="1:6" x14ac:dyDescent="0.3">
      <c r="A73" s="76" t="s">
        <v>31</v>
      </c>
      <c r="B73" s="76"/>
      <c r="D73" s="76" t="s">
        <v>31</v>
      </c>
      <c r="E73" s="76"/>
      <c r="F73" s="76"/>
    </row>
    <row r="74" spans="1:6" x14ac:dyDescent="0.3">
      <c r="A74" s="76" t="s">
        <v>53</v>
      </c>
      <c r="B74" s="76"/>
      <c r="D74" s="76" t="s">
        <v>54</v>
      </c>
      <c r="E74" s="76"/>
      <c r="F74" s="76"/>
    </row>
    <row r="75" spans="1:6" s="13" customFormat="1" ht="30" customHeight="1" x14ac:dyDescent="0.25">
      <c r="A75" s="78" t="s">
        <v>52</v>
      </c>
      <c r="B75" s="78"/>
      <c r="D75" s="78" t="s">
        <v>52</v>
      </c>
      <c r="E75" s="78"/>
      <c r="F75" s="78"/>
    </row>
    <row r="76" spans="1:6" ht="36.75" customHeight="1" x14ac:dyDescent="0.3">
      <c r="A76" s="50" t="s">
        <v>32</v>
      </c>
      <c r="B76" s="50"/>
      <c r="D76" s="50" t="s">
        <v>32</v>
      </c>
      <c r="E76" s="50"/>
      <c r="F76" s="50"/>
    </row>
  </sheetData>
  <mergeCells count="87"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3:B63"/>
    <mergeCell ref="D63:F63"/>
    <mergeCell ref="A64:B64"/>
    <mergeCell ref="D64:F64"/>
    <mergeCell ref="A65:B65"/>
    <mergeCell ref="D65:F65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2023-10-30T23:09:59Z</dcterms:modified>
</cp:coreProperties>
</file>