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8\Приложение к вопросу № 08-02 от 19.07.2023 (ДС № 4)\"/>
    </mc:Choice>
  </mc:AlternateContent>
  <bookViews>
    <workbookView xWindow="14505" yWindow="405" windowWidth="14310" windowHeight="11625" tabRatio="829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1. АМП_без Акуш и Стомат" sheetId="28" r:id="rId6"/>
    <sheet name="2. АМП_Акушерств" sheetId="35" r:id="rId7"/>
    <sheet name="3. АМП_Стоматология" sheetId="38" r:id="rId8"/>
    <sheet name="тарифы (с плот.) (2)" sheetId="24" state="hidden" r:id="rId9"/>
    <sheet name="тарифы (с плот.)" sheetId="17" state="hidden" r:id="rId10"/>
    <sheet name="тарифы (без плотн) (2)" sheetId="23" state="hidden" r:id="rId11"/>
    <sheet name="тарифы (без плотн)" sheetId="22" state="hidden" r:id="rId12"/>
  </sheets>
  <externalReferences>
    <externalReference r:id="rId13"/>
  </externalReferences>
  <definedNames>
    <definedName name="_xlnm._FilterDatabase" localSheetId="5" hidden="1">'1. АМП_без Акуш и Стомат'!$A$11:$N$15</definedName>
    <definedName name="_xlnm._FilterDatabase" localSheetId="6" hidden="1">'2. АМП_Акушерств'!$A$11:$N$14</definedName>
    <definedName name="_xlnm._FilterDatabase" localSheetId="7" hidden="1">'3. АМП_Стоматология'!$A$11:$N$13</definedName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11" hidden="1">'тарифы (без плотн)'!$A$7:$H$19</definedName>
    <definedName name="_xlnm._FilterDatabase" localSheetId="10" hidden="1">'тарифы (без плотн) (2)'!$A$7:$H$19</definedName>
    <definedName name="_xlnm._FilterDatabase" localSheetId="9" hidden="1">'тарифы (с плот.)'!$A$7:$H$19</definedName>
    <definedName name="_xlnm._FilterDatabase" localSheetId="8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5">'1. АМП_без Акуш и Стомат'!$8:$10</definedName>
    <definedName name="_xlnm.Print_Titles" localSheetId="6">'2. АМП_Акушерств'!$8:$10</definedName>
    <definedName name="_xlnm.Print_Titles" localSheetId="7">'3. АМП_Стоматология'!$8:$10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11">'тарифы (без плотн)'!$4:$5</definedName>
    <definedName name="_xlnm.Print_Titles" localSheetId="10">'тарифы (без плотн) (2)'!$4:$5</definedName>
    <definedName name="_xlnm.Print_Titles" localSheetId="9">'тарифы (с плот.)'!$4:$5</definedName>
    <definedName name="_xlnm.Print_Titles" localSheetId="8">'тарифы (с плот.) (2)'!$4:$5</definedName>
    <definedName name="_xlnm.Print_Area" localSheetId="5">'1. АМП_без Акуш и Стомат'!$B$1:$N$15</definedName>
    <definedName name="_xlnm.Print_Area" localSheetId="6">'2. АМП_Акушерств'!$B$1:$N$14</definedName>
    <definedName name="_xlnm.Print_Area" localSheetId="7">'3. АМП_Стоматология'!$B$1:$N$13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0">'Коэф плотности населения'!$A$1:$F$20</definedName>
    <definedName name="_xlnm.Print_Area" localSheetId="11">'тарифы (без плотн)'!$B$1:$I$20</definedName>
    <definedName name="_xlnm.Print_Area" localSheetId="10">'тарифы (без плотн) (2)'!$B$1:$I$20</definedName>
    <definedName name="_xlnm.Print_Area" localSheetId="9">'тарифы (с плот.)'!$B$1:$I$20</definedName>
    <definedName name="_xlnm.Print_Area" localSheetId="8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L2" i="38" l="1"/>
  <c r="L3" i="38"/>
  <c r="L1" i="38"/>
  <c r="C6" i="35" l="1"/>
  <c r="L2" i="35"/>
  <c r="L3" i="35"/>
  <c r="L1" i="35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<sst xmlns="http://schemas.openxmlformats.org/spreadsheetml/2006/main" count="428" uniqueCount="128">
  <si>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</si>
  <si>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</si>
  <si>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</si>
  <si>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</si>
  <si>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</si>
  <si>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</si>
  <si>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</si>
  <si>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</si>
  <si>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</si>
  <si>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</si>
  <si>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</si>
  <si>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</si>
  <si>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</si>
  <si>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</si>
  <si>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</si>
  <si>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</si>
  <si>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</si>
  <si>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</si>
  <si>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</si>
  <si>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</si>
  <si>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</si>
  <si>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</si>
  <si>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</si>
  <si>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</si>
  <si>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</si>
  <si>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</si>
  <si>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</si>
  <si>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</si>
  <si>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</si>
  <si>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</si>
  <si>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</si>
  <si>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</si>
  <si>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</si>
  <si>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</si>
  <si>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</si>
  <si>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</si>
  <si>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</si>
  <si>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</si>
  <si>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</si>
  <si>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</si>
  <si>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</si>
  <si>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</si>
  <si>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</si>
  <si>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</si>
  <si>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</si>
  <si>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</si>
  <si>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</si>
  <si>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</si>
  <si>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</si>
  <si>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</si>
  <si>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</si>
  <si>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</si>
  <si>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</si>
  <si>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</si>
  <si>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</si>
  <si>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</si>
  <si>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</si>
  <si>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</si>
  <si>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</si>
  <si>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</si>
  <si>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</si>
  <si>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</si>
  <si>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</si>
  <si>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</si>
  <si>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</si>
  <si>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</si>
  <si>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</si>
  <si>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</si>
  <si>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</si>
  <si>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</si>
  <si>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</si>
  <si>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</si>
  <si>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</si>
  <si>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</si>
  <si>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</si>
  <si>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</si>
  <si>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</si>
  <si>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r>
      <rPr>
        <b/>
        <sz val="16"/>
        <rFont val="Times New Roman"/>
        <family val="1"/>
        <charset val="204"/>
      </rPr>
      <t>ФО</t>
    </r>
    <r>
      <rPr>
        <sz val="12"/>
        <rFont val="Times New Roman"/>
        <family val="1"/>
        <charset val="204"/>
      </rPr>
      <t>МЕС</t>
    </r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</si>
  <si>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</si>
  <si>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</si>
  <si>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</si>
  <si>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t>ФОгод</t>
  </si>
  <si>
    <t>КДот</t>
  </si>
  <si>
    <r>
      <t>КД</t>
    </r>
    <r>
      <rPr>
        <b/>
        <sz val="10"/>
        <rFont val="Times New Roman"/>
        <family val="1"/>
        <charset val="204"/>
      </rPr>
      <t>ПВ</t>
    </r>
  </si>
  <si>
    <r>
      <t>КД</t>
    </r>
    <r>
      <rPr>
        <b/>
        <sz val="10"/>
        <rFont val="Times New Roman"/>
        <family val="1"/>
        <charset val="204"/>
      </rPr>
      <t>УР</t>
    </r>
  </si>
  <si>
    <r>
      <t>КД</t>
    </r>
    <r>
      <rPr>
        <b/>
        <sz val="10"/>
        <rFont val="Times New Roman"/>
        <family val="1"/>
        <charset val="204"/>
      </rPr>
      <t>ЗП</t>
    </r>
  </si>
  <si>
    <t>№ п/п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</si>
  <si>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</si>
  <si>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БАЗ/А</t>
    </r>
  </si>
  <si>
    <t>ФДПнi/А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</si>
  <si>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i/А</t>
    </r>
  </si>
  <si>
    <r>
      <t>Объём финансового обеспечения медицинских организаций, оказывающих амбулаторную медицинскую помощь (</t>
    </r>
    <r>
      <rPr>
        <b/>
        <u/>
        <sz val="14"/>
        <rFont val="Times New Roman"/>
        <family val="1"/>
        <charset val="204"/>
      </rPr>
      <t>за исключением профилей "Акушерство и гинекология" и "Стоматология"</t>
    </r>
    <r>
      <rPr>
        <b/>
        <sz val="14"/>
        <rFont val="Times New Roman"/>
        <family val="1"/>
        <charset val="204"/>
      </rPr>
      <t xml:space="preserve">), имеющих прикрепившихся лиц     </t>
    </r>
  </si>
  <si>
    <r>
      <t>ФО</t>
    </r>
    <r>
      <rPr>
        <b/>
        <i/>
        <sz val="16"/>
        <rFont val="Times New Roman"/>
        <family val="1"/>
        <charset val="204"/>
      </rPr>
      <t>год/А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</si>
  <si>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МЕС/А</t>
    </r>
  </si>
  <si>
    <t>Фактический дифференцированный подушевой норматив финансирования                  
АМП по профилю "Акушерсвто и гинекология"                               (рублей)</t>
  </si>
  <si>
    <t>Дифференцированны подушевой норматив финасирования 
АМП  для i группы по профилю "Акушерсвто и гинекология"                      (рублей)</t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</si>
  <si>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 без учёта выплат по показателям результативности,                          на год               (рублей)</t>
  </si>
  <si>
    <t>Дифференцированны подушевой норматив финасирования 
АМП (за исключением профилей "Акушерство и гинекология" и "Стоматология") для i группы                      (рублей)</t>
  </si>
  <si>
    <t>Фактический дифференцированный подушевой норматив финансирования                  
АМП  (за исключением профилей "Акушерство и гинекология" и "Стоматология")        для i группы                    (рублей)</t>
  </si>
  <si>
    <t>Дифференцированны подушевой норматив финасирования 
АМП  для i группы по профилю "Стоматология"                      (рублей)</t>
  </si>
  <si>
    <t>Фактический дифференцированный подушевой норматив финансирования                  
АМП по профилю "Стоматология"                               (рублей)</t>
  </si>
  <si>
    <t>Размер финансового обеспечения  медицинской организации, оказывающей АМП по профилю "Стоматология", имеющих прикреившихся лиц (без учёта выплат по показателям результативности),                          на год               (рублей)</t>
  </si>
  <si>
    <t>Размер финансового обеспечения  медицинской организации, оказывающей АМП по профилю "Акушерсвто и гинекология",  имеющих прикреившихся лиц (без учёта выплат по показателям результативности),                          на год               (рублей)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</si>
  <si>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БАЗ/С</t>
    </r>
  </si>
  <si>
    <t>ФДПнi/С</t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</si>
  <si>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МЕС/С</t>
    </r>
  </si>
  <si>
    <r>
      <t>ФО</t>
    </r>
    <r>
      <rPr>
        <b/>
        <i/>
        <sz val="16"/>
        <rFont val="Times New Roman"/>
        <family val="1"/>
        <charset val="204"/>
      </rPr>
      <t>год/С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</si>
  <si>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i/С</t>
    </r>
  </si>
  <si>
    <t>Таблица 1</t>
  </si>
  <si>
    <t>Таблица 2</t>
  </si>
  <si>
    <t>Таблица 3</t>
  </si>
  <si>
    <r>
      <t xml:space="preserve">Объём финансового обеспечения медицинских организаций, оказывающих амбулаторную медицинскую помощь </t>
    </r>
    <r>
      <rPr>
        <b/>
        <u/>
        <sz val="14"/>
        <rFont val="Times New Roman"/>
        <family val="1"/>
        <charset val="204"/>
      </rPr>
      <t>по профилю "Акушерство и гинекология"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</si>
  <si>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r>
      <t xml:space="preserve">Объём финансового обеспечения медицинских организаций, оказывающих амбулаторную медицинскую помощь </t>
    </r>
    <r>
      <rPr>
        <b/>
        <u/>
        <sz val="14"/>
        <rFont val="Times New Roman"/>
        <family val="1"/>
        <charset val="204"/>
      </rPr>
      <t>по профилю "Стоматология"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</si>
  <si>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r>
      <t>на 2023 год</t>
    </r>
    <r>
      <rPr>
        <b/>
        <sz val="14"/>
        <color rgb="FF0000FF"/>
        <rFont val="Times New Roman"/>
        <family val="1"/>
        <charset val="204"/>
      </rPr>
      <t xml:space="preserve"> (вступает в действие с 01 июля 2023 года)</t>
    </r>
  </si>
  <si>
    <t>к Дополнительному соглашению № 4</t>
  </si>
  <si>
    <t>от "19" июля 2023 года</t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</si>
  <si>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финансированию,  без учёта выплат по показателям результативности,                     на месяц                                                  с 01.07.2023г.            (рублей)</t>
  </si>
  <si>
    <t xml:space="preserve">Коэффициенты </t>
  </si>
  <si>
    <t>Размер финансового обеспечения  медицинской организации, оказывающей по профилю "Стоматология", имеющих прикреившихся лиц (без учёта выплат по показателям результативности),                     на месяц                                                  с 01.07.2023г.            (рублей)</t>
  </si>
  <si>
    <t>Размер финансового обеспечения  медицинской организации, оказывающей АМП по профилю "Акушерсвто и гинекология",  имеющих прикреившихся лиц (без учёта выплат по показателям результативности),                     на месяц                                                  с 01.07.2023г.            (рублей)</t>
  </si>
  <si>
    <t>Численность прикрепленных, застрахованных лиц                                              на 01.07.2023 (чел.)</t>
  </si>
  <si>
    <t>ГБУЗ "Магаданский областной центр охраны материнства и детства"</t>
  </si>
  <si>
    <t>Коэффициент половозрастного состава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</si>
  <si>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</si>
  <si>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площади медицинской организации)</t>
  </si>
  <si>
    <t>Коэффициент достижения целевых показателей уровня заработной платы медицинских работников, предусмотренного "дорожными картами" развития здравоохранения в субъекте Российской Федерации</t>
  </si>
  <si>
    <t>-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</si>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</sst>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"/>
    <numFmt numFmtId="178" formatCode="0.0000000"/>
    <numFmt numFmtId="179" formatCode="0.00000"/>
    <numFmt numFmtId="180" formatCode="0.00000000"/>
  </numFmts>
  <fonts count="5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59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1" fontId="31" fillId="2" borderId="1" xfId="2" applyNumberFormat="1" applyFont="1" applyFill="1" applyBorder="1" applyAlignment="1">
      <alignment horizontal="right" vertical="center" wrapText="1"/>
    </xf>
    <xf numFmtId="4" fontId="33" fillId="2" borderId="1" xfId="2" applyNumberFormat="1" applyFont="1" applyFill="1" applyBorder="1" applyAlignment="1">
      <alignment horizontal="right" vertical="center" wrapText="1"/>
    </xf>
    <xf numFmtId="4" fontId="51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70" fontId="13" fillId="2" borderId="2" xfId="2" applyNumberFormat="1" applyFont="1" applyFill="1" applyBorder="1" applyAlignment="1">
      <alignment horizontal="right" vertical="center" wrapText="1"/>
    </xf>
    <xf numFmtId="1" fontId="52" fillId="2" borderId="1" xfId="1" applyNumberFormat="1" applyFont="1" applyFill="1" applyBorder="1" applyAlignment="1">
      <alignment horizontal="center" vertical="center" wrapText="1"/>
    </xf>
    <xf numFmtId="1" fontId="50" fillId="2" borderId="1" xfId="1" applyNumberFormat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wrapText="1"/>
    </xf>
    <xf numFmtId="0" fontId="13" fillId="2" borderId="20" xfId="1" applyFont="1" applyFill="1" applyBorder="1" applyAlignment="1">
      <alignment horizontal="center" wrapText="1"/>
    </xf>
    <xf numFmtId="1" fontId="31" fillId="2" borderId="21" xfId="2" applyNumberFormat="1" applyFont="1" applyFill="1" applyBorder="1" applyAlignment="1">
      <alignment horizontal="right" vertical="center" wrapText="1"/>
    </xf>
    <xf numFmtId="170" fontId="13" fillId="2" borderId="21" xfId="2" applyNumberFormat="1" applyFont="1" applyFill="1" applyBorder="1" applyAlignment="1">
      <alignment horizontal="right" vertical="center" wrapText="1"/>
    </xf>
    <xf numFmtId="4" fontId="33" fillId="2" borderId="21" xfId="2" applyNumberFormat="1" applyFont="1" applyFill="1" applyBorder="1" applyAlignment="1">
      <alignment horizontal="right" vertical="center" wrapText="1"/>
    </xf>
    <xf numFmtId="167" fontId="13" fillId="2" borderId="1" xfId="2" applyNumberFormat="1" applyFont="1" applyFill="1" applyBorder="1" applyAlignment="1">
      <alignment horizontal="right" vertical="center" wrapText="1"/>
    </xf>
    <xf numFmtId="167" fontId="31" fillId="2" borderId="1" xfId="44" applyNumberFormat="1" applyFont="1" applyFill="1" applyBorder="1" applyAlignment="1">
      <alignment horizontal="right" vertical="center" wrapText="1"/>
    </xf>
    <xf numFmtId="167" fontId="13" fillId="2" borderId="21" xfId="2" applyNumberFormat="1" applyFont="1" applyFill="1" applyBorder="1" applyAlignment="1">
      <alignment horizontal="right" vertical="center" wrapText="1"/>
    </xf>
    <xf numFmtId="167" fontId="31" fillId="2" borderId="21" xfId="44" applyNumberFormat="1" applyFont="1" applyFill="1" applyBorder="1" applyAlignment="1">
      <alignment horizontal="right" vertical="center" wrapText="1"/>
    </xf>
    <xf numFmtId="0" fontId="44" fillId="2" borderId="0" xfId="1" applyFont="1" applyFill="1" applyBorder="1" applyAlignment="1">
      <alignment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wrapText="1"/>
    </xf>
    <xf numFmtId="0" fontId="13" fillId="2" borderId="26" xfId="1" applyFont="1" applyFill="1" applyBorder="1" applyAlignment="1">
      <alignment wrapText="1"/>
    </xf>
    <xf numFmtId="177" fontId="31" fillId="2" borderId="19" xfId="1" applyNumberFormat="1" applyFont="1" applyFill="1" applyBorder="1" applyAlignment="1">
      <alignment vertical="center" wrapText="1"/>
    </xf>
    <xf numFmtId="177" fontId="31" fillId="2" borderId="20" xfId="1" applyNumberFormat="1" applyFont="1" applyFill="1" applyBorder="1" applyAlignment="1">
      <alignment vertical="center" wrapText="1"/>
    </xf>
    <xf numFmtId="0" fontId="31" fillId="2" borderId="17" xfId="1" applyFont="1" applyFill="1" applyBorder="1" applyAlignment="1">
      <alignment horizontal="center" vertical="center" wrapText="1"/>
    </xf>
    <xf numFmtId="1" fontId="21" fillId="2" borderId="18" xfId="1" applyNumberFormat="1" applyFont="1" applyFill="1" applyBorder="1" applyAlignment="1">
      <alignment horizontal="center" vertical="center" wrapText="1"/>
    </xf>
    <xf numFmtId="1" fontId="13" fillId="2" borderId="18" xfId="1" applyNumberFormat="1" applyFont="1" applyFill="1" applyBorder="1" applyAlignment="1">
      <alignment horizontal="center" vertical="center" wrapText="1"/>
    </xf>
    <xf numFmtId="4" fontId="33" fillId="2" borderId="18" xfId="2" applyNumberFormat="1" applyFont="1" applyFill="1" applyBorder="1" applyAlignment="1">
      <alignment horizontal="right" vertical="center" wrapText="1"/>
    </xf>
    <xf numFmtId="4" fontId="33" fillId="2" borderId="23" xfId="2" applyNumberFormat="1" applyFont="1" applyFill="1" applyBorder="1" applyAlignment="1">
      <alignment horizontal="right" vertical="center" wrapText="1"/>
    </xf>
    <xf numFmtId="177" fontId="31" fillId="2" borderId="1" xfId="2" applyNumberFormat="1" applyFont="1" applyFill="1" applyBorder="1" applyAlignment="1">
      <alignment horizontal="right" vertical="center" wrapText="1"/>
    </xf>
    <xf numFmtId="177" fontId="31" fillId="2" borderId="21" xfId="2" applyNumberFormat="1" applyFont="1" applyFill="1" applyBorder="1" applyAlignment="1">
      <alignment horizontal="right" vertical="center" wrapText="1"/>
    </xf>
    <xf numFmtId="174" fontId="50" fillId="2" borderId="2" xfId="2" applyNumberFormat="1" applyFont="1" applyFill="1" applyBorder="1" applyAlignment="1">
      <alignment horizontal="right" vertical="center" wrapText="1"/>
    </xf>
    <xf numFmtId="174" fontId="50" fillId="2" borderId="21" xfId="2" applyNumberFormat="1" applyFont="1" applyFill="1" applyBorder="1" applyAlignment="1">
      <alignment horizontal="right" vertical="center" wrapText="1"/>
    </xf>
    <xf numFmtId="3" fontId="31" fillId="2" borderId="1" xfId="2" applyNumberFormat="1" applyFont="1" applyFill="1" applyBorder="1" applyAlignment="1">
      <alignment horizontal="right" vertical="center" wrapText="1"/>
    </xf>
    <xf numFmtId="3" fontId="31" fillId="2" borderId="21" xfId="2" applyNumberFormat="1" applyFont="1" applyFill="1" applyBorder="1" applyAlignment="1">
      <alignment horizontal="right" vertical="center" wrapText="1"/>
    </xf>
    <xf numFmtId="0" fontId="13" fillId="2" borderId="29" xfId="1" applyFont="1" applyFill="1" applyBorder="1" applyAlignment="1">
      <alignment horizontal="center" wrapText="1"/>
    </xf>
    <xf numFmtId="0" fontId="13" fillId="2" borderId="8" xfId="1" applyFont="1" applyFill="1" applyBorder="1" applyAlignment="1">
      <alignment wrapText="1"/>
    </xf>
    <xf numFmtId="177" fontId="31" fillId="2" borderId="29" xfId="1" applyNumberFormat="1" applyFont="1" applyFill="1" applyBorder="1" applyAlignment="1">
      <alignment vertical="center" wrapText="1"/>
    </xf>
    <xf numFmtId="1" fontId="31" fillId="2" borderId="2" xfId="2" applyNumberFormat="1" applyFont="1" applyFill="1" applyBorder="1" applyAlignment="1">
      <alignment horizontal="right" vertical="center" wrapText="1"/>
    </xf>
    <xf numFmtId="177" fontId="31" fillId="2" borderId="2" xfId="2" applyNumberFormat="1" applyFont="1" applyFill="1" applyBorder="1" applyAlignment="1">
      <alignment horizontal="right" vertical="center" wrapText="1"/>
    </xf>
    <xf numFmtId="167" fontId="13" fillId="2" borderId="2" xfId="2" applyNumberFormat="1" applyFont="1" applyFill="1" applyBorder="1" applyAlignment="1">
      <alignment horizontal="right" vertical="center" wrapText="1"/>
    </xf>
    <xf numFmtId="167" fontId="31" fillId="2" borderId="2" xfId="44" applyNumberFormat="1" applyFont="1" applyFill="1" applyBorder="1" applyAlignment="1">
      <alignment horizontal="right" vertical="center" wrapText="1"/>
    </xf>
    <xf numFmtId="4" fontId="33" fillId="2" borderId="2" xfId="2" applyNumberFormat="1" applyFont="1" applyFill="1" applyBorder="1" applyAlignment="1">
      <alignment horizontal="right" vertical="center" wrapText="1"/>
    </xf>
    <xf numFmtId="4" fontId="33" fillId="2" borderId="30" xfId="2" applyNumberFormat="1" applyFont="1" applyFill="1" applyBorder="1" applyAlignment="1">
      <alignment horizontal="right" vertical="center" wrapText="1"/>
    </xf>
    <xf numFmtId="0" fontId="13" fillId="2" borderId="0" xfId="1" applyFont="1" applyFill="1" applyBorder="1" applyAlignment="1">
      <alignment wrapText="1"/>
    </xf>
    <xf numFmtId="3" fontId="13" fillId="2" borderId="2" xfId="1" applyNumberFormat="1" applyFont="1" applyFill="1" applyBorder="1" applyAlignment="1">
      <alignment horizontal="center" vertical="top" wrapText="1"/>
    </xf>
    <xf numFmtId="174" fontId="52" fillId="2" borderId="2" xfId="2" applyNumberFormat="1" applyFont="1" applyFill="1" applyBorder="1" applyAlignment="1">
      <alignment horizontal="right" vertical="center" wrapText="1"/>
    </xf>
    <xf numFmtId="174" fontId="52" fillId="2" borderId="21" xfId="2" applyNumberFormat="1" applyFont="1" applyFill="1" applyBorder="1" applyAlignment="1">
      <alignment horizontal="right" vertical="center" wrapText="1"/>
    </xf>
    <xf numFmtId="1" fontId="13" fillId="2" borderId="2" xfId="1" applyNumberFormat="1" applyFont="1" applyFill="1" applyBorder="1" applyAlignment="1">
      <alignment horizontal="center" vertical="center" wrapText="1"/>
    </xf>
    <xf numFmtId="1" fontId="50" fillId="2" borderId="2" xfId="1" applyNumberFormat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left" vertical="center" wrapText="1"/>
    </xf>
    <xf numFmtId="179" fontId="31" fillId="2" borderId="1" xfId="44" applyNumberFormat="1" applyFont="1" applyFill="1" applyBorder="1" applyAlignment="1">
      <alignment horizontal="right" vertical="center" wrapText="1"/>
    </xf>
    <xf numFmtId="179" fontId="31" fillId="2" borderId="21" xfId="44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0" fontId="13" fillId="2" borderId="17" xfId="1" applyFont="1" applyFill="1" applyBorder="1" applyAlignment="1">
      <alignment horizontal="center" vertical="center" wrapText="1"/>
    </xf>
    <xf numFmtId="0" fontId="13" fillId="2" borderId="25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0" fontId="13" fillId="2" borderId="10" xfId="1" applyFont="1" applyFill="1" applyBorder="1" applyAlignment="1">
      <alignment horizontal="center" vertical="center" wrapText="1"/>
    </xf>
    <xf numFmtId="3" fontId="13" fillId="2" borderId="14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50" fillId="2" borderId="14" xfId="1" applyNumberFormat="1" applyFont="1" applyFill="1" applyBorder="1" applyAlignment="1">
      <alignment horizontal="center" vertical="center" wrapText="1"/>
    </xf>
    <xf numFmtId="3" fontId="50" fillId="2" borderId="3" xfId="1" applyNumberFormat="1" applyFont="1" applyFill="1" applyBorder="1" applyAlignment="1">
      <alignment horizontal="center" vertical="center" wrapText="1"/>
    </xf>
    <xf numFmtId="3" fontId="10" fillId="2" borderId="25" xfId="1" applyNumberFormat="1" applyFont="1" applyFill="1" applyBorder="1" applyAlignment="1">
      <alignment horizontal="center" vertical="center" wrapText="1"/>
    </xf>
    <xf numFmtId="3" fontId="10" fillId="2" borderId="27" xfId="1" applyNumberFormat="1" applyFont="1" applyFill="1" applyBorder="1" applyAlignment="1">
      <alignment horizontal="center" vertical="center" wrapText="1"/>
    </xf>
    <xf numFmtId="3" fontId="10" fillId="2" borderId="24" xfId="1" applyNumberFormat="1" applyFont="1" applyFill="1" applyBorder="1" applyAlignment="1">
      <alignment horizontal="center" vertical="center" wrapText="1"/>
    </xf>
    <xf numFmtId="0" fontId="31" fillId="2" borderId="13" xfId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180" fontId="13" fillId="2" borderId="2" xfId="2" applyNumberFormat="1" applyFont="1" applyFill="1" applyBorder="1" applyAlignment="1">
      <alignment horizontal="center" vertical="center" wrapText="1"/>
    </xf>
    <xf numFmtId="180" fontId="13" fillId="2" borderId="7" xfId="2" applyNumberFormat="1" applyFont="1" applyFill="1" applyBorder="1" applyAlignment="1">
      <alignment horizontal="center" vertical="center" wrapText="1"/>
    </xf>
    <xf numFmtId="180" fontId="13" fillId="2" borderId="22" xfId="2" applyNumberFormat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right" wrapText="1"/>
    </xf>
    <xf numFmtId="3" fontId="12" fillId="2" borderId="14" xfId="1" applyNumberFormat="1" applyFont="1" applyFill="1" applyBorder="1" applyAlignment="1">
      <alignment horizontal="center"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3" fontId="12" fillId="2" borderId="28" xfId="1" applyNumberFormat="1" applyFont="1" applyFill="1" applyBorder="1" applyAlignment="1">
      <alignment horizontal="center" vertical="center" wrapText="1"/>
    </xf>
    <xf numFmtId="3" fontId="12" fillId="2" borderId="16" xfId="1" applyNumberFormat="1" applyFont="1" applyFill="1" applyBorder="1" applyAlignment="1">
      <alignment horizontal="center" vertical="center" wrapText="1"/>
    </xf>
    <xf numFmtId="0" fontId="12" fillId="2" borderId="0" xfId="57" applyFont="1" applyFill="1" applyBorder="1" applyAlignment="1">
      <alignment horizontal="right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50" fillId="2" borderId="0" xfId="1" applyFont="1" applyFill="1" applyAlignment="1">
      <alignment horizontal="right" wrapText="1"/>
    </xf>
    <xf numFmtId="178" fontId="13" fillId="2" borderId="7" xfId="2" applyNumberFormat="1" applyFont="1" applyFill="1" applyBorder="1" applyAlignment="1">
      <alignment horizontal="center" vertical="center" wrapText="1"/>
    </xf>
    <xf numFmtId="178" fontId="13" fillId="2" borderId="22" xfId="2" applyNumberFormat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61" t="s">
        <v>0</v>
      </c>
      <c r="B1" s="261"/>
      <c r="C1" s="261"/>
      <c r="D1" s="261"/>
      <c r="E1" s="261"/>
      <c r="F1" s="261"/>
      <c r="G1" s="79"/>
      <c r="H1" s="79"/>
      <c r="I1" s="79"/>
    </row>
    <row r="2" spans="1:12" ht="35.25" customHeight="1" x14ac:dyDescent="0.25">
      <c r="A2" s="262" t="s">
        <v>49</v>
      </c>
      <c r="B2" s="262"/>
      <c r="C2" s="262"/>
      <c r="D2" s="262"/>
      <c r="E2" s="262"/>
      <c r="F2" s="262"/>
      <c r="G2" s="81"/>
      <c r="H2" s="79"/>
      <c r="I2" s="79"/>
    </row>
    <row r="3" spans="1:12" ht="13.5" customHeight="1" x14ac:dyDescent="0.25">
      <c r="A3" s="262"/>
      <c r="B3" s="262"/>
      <c r="C3" s="262"/>
      <c r="D3" s="262"/>
      <c r="E3" s="262"/>
      <c r="F3" s="262"/>
      <c r="G3" s="262"/>
      <c r="H3" s="261"/>
      <c r="I3" s="261"/>
    </row>
    <row r="4" spans="1:12" ht="15.75" customHeight="1" x14ac:dyDescent="0.25">
      <c r="A4" s="263" t="s">
        <v>7</v>
      </c>
      <c r="B4" s="263" t="s">
        <v>8</v>
      </c>
      <c r="C4" s="266" t="s">
        <v>56</v>
      </c>
      <c r="D4" s="266" t="s">
        <v>27</v>
      </c>
      <c r="E4" s="266" t="s">
        <v>43</v>
      </c>
      <c r="F4" s="266" t="s">
        <v>48</v>
      </c>
    </row>
    <row r="5" spans="1:12" x14ac:dyDescent="0.25">
      <c r="A5" s="264"/>
      <c r="B5" s="264"/>
      <c r="C5" s="267"/>
      <c r="D5" s="267"/>
      <c r="E5" s="267"/>
      <c r="F5" s="267"/>
    </row>
    <row r="6" spans="1:12" ht="99.75" customHeight="1" x14ac:dyDescent="0.25">
      <c r="A6" s="265"/>
      <c r="B6" s="265"/>
      <c r="C6" s="268"/>
      <c r="D6" s="268"/>
      <c r="E6" s="268"/>
      <c r="F6" s="268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1" t="s">
        <v>57</v>
      </c>
      <c r="D1" s="351"/>
      <c r="E1" s="351"/>
      <c r="F1" s="351"/>
      <c r="G1" s="351"/>
      <c r="H1" s="351"/>
      <c r="I1" s="351"/>
      <c r="J1" s="45"/>
      <c r="K1" s="58"/>
    </row>
    <row r="2" spans="2:22" ht="22.5" customHeight="1" x14ac:dyDescent="0.3">
      <c r="C2" s="351"/>
      <c r="D2" s="351"/>
      <c r="E2" s="351"/>
      <c r="F2" s="351"/>
      <c r="G2" s="351"/>
      <c r="H2" s="351"/>
      <c r="I2" s="351"/>
      <c r="J2" s="46"/>
      <c r="K2" s="59"/>
    </row>
    <row r="3" spans="2:22" ht="37.5" customHeight="1" x14ac:dyDescent="0.3">
      <c r="C3" s="290"/>
      <c r="D3" s="290"/>
      <c r="E3" s="290"/>
      <c r="F3" s="290"/>
      <c r="G3" s="290"/>
      <c r="H3" s="290"/>
      <c r="I3" s="290"/>
      <c r="J3" s="51"/>
      <c r="K3" s="51"/>
    </row>
    <row r="4" spans="2:22" s="3" customFormat="1" ht="43.9" customHeight="1" x14ac:dyDescent="0.3">
      <c r="B4" s="352" t="s">
        <v>7</v>
      </c>
      <c r="C4" s="352" t="s">
        <v>8</v>
      </c>
      <c r="D4" s="352" t="s">
        <v>9</v>
      </c>
      <c r="E4" s="352" t="s">
        <v>27</v>
      </c>
      <c r="F4" s="352" t="s">
        <v>19</v>
      </c>
      <c r="G4" s="352" t="s">
        <v>21</v>
      </c>
      <c r="H4" s="301" t="s">
        <v>20</v>
      </c>
      <c r="I4" s="301"/>
      <c r="J4" s="52"/>
      <c r="K4" s="52"/>
    </row>
    <row r="5" spans="2:22" s="4" customFormat="1" ht="62.25" customHeight="1" x14ac:dyDescent="0.3">
      <c r="B5" s="353"/>
      <c r="C5" s="353"/>
      <c r="D5" s="353"/>
      <c r="E5" s="353"/>
      <c r="F5" s="353"/>
      <c r="G5" s="353"/>
      <c r="H5" s="301"/>
      <c r="I5" s="301"/>
      <c r="J5" s="52"/>
      <c r="K5" s="52"/>
    </row>
    <row r="6" spans="2:22" s="4" customFormat="1" ht="49.5" customHeight="1" x14ac:dyDescent="0.3">
      <c r="B6" s="354"/>
      <c r="C6" s="354"/>
      <c r="D6" s="354"/>
      <c r="E6" s="354"/>
      <c r="F6" s="354"/>
      <c r="G6" s="354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47" t="e">
        <f>ROUND(K10/L10,2)</f>
        <v>#REF!</v>
      </c>
      <c r="I8" s="347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48"/>
      <c r="I9" s="348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49"/>
      <c r="I10" s="349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47" t="e">
        <f>ROUND(K11/L11,2)</f>
        <v>#REF!</v>
      </c>
      <c r="I11" s="347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49"/>
      <c r="I12" s="349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47" t="e">
        <f>ROUND(K14/L14,2)</f>
        <v>#REF!</v>
      </c>
      <c r="I13" s="347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48"/>
      <c r="I14" s="348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49"/>
      <c r="I15" s="349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47" t="e">
        <f>ROUND(K19/L19,2)</f>
        <v>#REF!</v>
      </c>
      <c r="I16" s="347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48"/>
      <c r="I17" s="348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48"/>
      <c r="I18" s="348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49"/>
      <c r="I19" s="349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1" t="s">
        <v>45</v>
      </c>
      <c r="D1" s="351"/>
      <c r="E1" s="351"/>
      <c r="F1" s="351"/>
      <c r="G1" s="351"/>
      <c r="H1" s="351"/>
      <c r="I1" s="351"/>
      <c r="J1" s="115"/>
      <c r="K1" s="115"/>
    </row>
    <row r="2" spans="2:22" ht="22.5" customHeight="1" x14ac:dyDescent="0.3">
      <c r="C2" s="351"/>
      <c r="D2" s="351"/>
      <c r="E2" s="351"/>
      <c r="F2" s="351"/>
      <c r="G2" s="351"/>
      <c r="H2" s="351"/>
      <c r="I2" s="351"/>
      <c r="J2" s="116"/>
      <c r="K2" s="116"/>
    </row>
    <row r="3" spans="2:22" ht="37.5" customHeight="1" x14ac:dyDescent="0.3">
      <c r="C3" s="290"/>
      <c r="D3" s="290"/>
      <c r="E3" s="290"/>
      <c r="F3" s="290"/>
      <c r="G3" s="290"/>
      <c r="H3" s="290"/>
      <c r="I3" s="290"/>
      <c r="J3" s="122"/>
      <c r="K3" s="122"/>
    </row>
    <row r="4" spans="2:22" s="3" customFormat="1" ht="43.9" customHeight="1" x14ac:dyDescent="0.3">
      <c r="B4" s="352" t="s">
        <v>7</v>
      </c>
      <c r="C4" s="352" t="s">
        <v>8</v>
      </c>
      <c r="D4" s="352" t="s">
        <v>9</v>
      </c>
      <c r="E4" s="352" t="s">
        <v>27</v>
      </c>
      <c r="F4" s="352" t="s">
        <v>19</v>
      </c>
      <c r="G4" s="352" t="s">
        <v>21</v>
      </c>
      <c r="H4" s="301" t="s">
        <v>20</v>
      </c>
      <c r="I4" s="301"/>
      <c r="J4" s="52"/>
      <c r="K4" s="52"/>
    </row>
    <row r="5" spans="2:22" s="4" customFormat="1" ht="62.25" customHeight="1" x14ac:dyDescent="0.3">
      <c r="B5" s="353"/>
      <c r="C5" s="353"/>
      <c r="D5" s="353"/>
      <c r="E5" s="353"/>
      <c r="F5" s="353"/>
      <c r="G5" s="353"/>
      <c r="H5" s="301"/>
      <c r="I5" s="301"/>
      <c r="J5" s="52"/>
      <c r="K5" s="52"/>
    </row>
    <row r="6" spans="2:22" s="4" customFormat="1" ht="49.5" customHeight="1" x14ac:dyDescent="0.3">
      <c r="B6" s="354"/>
      <c r="C6" s="354"/>
      <c r="D6" s="354"/>
      <c r="E6" s="354"/>
      <c r="F6" s="354"/>
      <c r="G6" s="354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55" t="e">
        <f>K15/L15</f>
        <v>#REF!</v>
      </c>
      <c r="I8" s="347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56"/>
      <c r="I9" s="348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56"/>
      <c r="I10" s="348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56"/>
      <c r="I11" s="348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56"/>
      <c r="I12" s="348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56"/>
      <c r="I13" s="348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56"/>
      <c r="I14" s="348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57"/>
      <c r="I15" s="349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47" t="e">
        <f>K19/L19</f>
        <v>#REF!</v>
      </c>
      <c r="I16" s="347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48"/>
      <c r="I17" s="348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48"/>
      <c r="I18" s="348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49"/>
      <c r="I19" s="349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51" t="s">
        <v>45</v>
      </c>
      <c r="D1" s="351"/>
      <c r="E1" s="351"/>
      <c r="F1" s="351"/>
      <c r="G1" s="351"/>
      <c r="H1" s="351"/>
      <c r="I1" s="351"/>
      <c r="J1" s="115"/>
      <c r="K1" s="115"/>
    </row>
    <row r="2" spans="2:15" ht="22.5" customHeight="1" x14ac:dyDescent="0.3">
      <c r="C2" s="351"/>
      <c r="D2" s="351"/>
      <c r="E2" s="351"/>
      <c r="F2" s="351"/>
      <c r="G2" s="351"/>
      <c r="H2" s="351"/>
      <c r="I2" s="351"/>
      <c r="J2" s="116"/>
      <c r="K2" s="116"/>
    </row>
    <row r="3" spans="2:15" ht="37.5" customHeight="1" x14ac:dyDescent="0.3">
      <c r="C3" s="290"/>
      <c r="D3" s="290"/>
      <c r="E3" s="290"/>
      <c r="F3" s="290"/>
      <c r="G3" s="290"/>
      <c r="H3" s="290"/>
      <c r="I3" s="290"/>
      <c r="J3" s="122"/>
      <c r="K3" s="122"/>
    </row>
    <row r="4" spans="2:15" s="3" customFormat="1" ht="43.9" customHeight="1" x14ac:dyDescent="0.3">
      <c r="B4" s="352" t="s">
        <v>7</v>
      </c>
      <c r="C4" s="352" t="s">
        <v>8</v>
      </c>
      <c r="D4" s="352" t="s">
        <v>9</v>
      </c>
      <c r="E4" s="352" t="s">
        <v>27</v>
      </c>
      <c r="F4" s="352" t="s">
        <v>19</v>
      </c>
      <c r="G4" s="352" t="s">
        <v>21</v>
      </c>
      <c r="H4" s="301" t="s">
        <v>20</v>
      </c>
      <c r="I4" s="301"/>
      <c r="J4" s="52"/>
      <c r="K4" s="52"/>
    </row>
    <row r="5" spans="2:15" s="4" customFormat="1" ht="62.25" customHeight="1" x14ac:dyDescent="0.3">
      <c r="B5" s="353"/>
      <c r="C5" s="353"/>
      <c r="D5" s="353"/>
      <c r="E5" s="353"/>
      <c r="F5" s="353"/>
      <c r="G5" s="353"/>
      <c r="H5" s="301"/>
      <c r="I5" s="301"/>
      <c r="J5" s="52"/>
      <c r="K5" s="52"/>
    </row>
    <row r="6" spans="2:15" s="4" customFormat="1" ht="49.5" customHeight="1" x14ac:dyDescent="0.3">
      <c r="B6" s="354"/>
      <c r="C6" s="354"/>
      <c r="D6" s="354"/>
      <c r="E6" s="354"/>
      <c r="F6" s="354"/>
      <c r="G6" s="354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58" t="e">
        <f>K12/L12</f>
        <v>#REF!</v>
      </c>
      <c r="I8" s="350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58"/>
      <c r="I9" s="350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58"/>
      <c r="I10" s="350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58"/>
      <c r="I11" s="350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58"/>
      <c r="I12" s="350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58" t="e">
        <f>K15/L15</f>
        <v>#REF!</v>
      </c>
      <c r="I13" s="350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58"/>
      <c r="I14" s="350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58"/>
      <c r="I15" s="350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58" t="e">
        <f>K19/L19</f>
        <v>#REF!</v>
      </c>
      <c r="I16" s="350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58"/>
      <c r="I17" s="350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58"/>
      <c r="I18" s="350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58"/>
      <c r="I19" s="350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88"/>
      <c r="P1" s="288"/>
      <c r="Q1" s="288"/>
      <c r="R1" s="288"/>
      <c r="S1" s="185"/>
      <c r="T1" s="185"/>
    </row>
    <row r="2" spans="1:44" ht="22.5" customHeight="1" x14ac:dyDescent="0.3">
      <c r="O2" s="289"/>
      <c r="P2" s="289"/>
      <c r="Q2" s="289"/>
      <c r="R2" s="289"/>
      <c r="S2" s="186"/>
      <c r="T2" s="186"/>
    </row>
    <row r="3" spans="1:44" ht="48" customHeight="1" x14ac:dyDescent="0.3">
      <c r="C3" s="290" t="s">
        <v>61</v>
      </c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"/>
      <c r="R3" s="2" t="s">
        <v>16</v>
      </c>
      <c r="S3" s="2"/>
      <c r="T3" s="2"/>
    </row>
    <row r="4" spans="1:44" s="3" customFormat="1" ht="43.9" customHeight="1" x14ac:dyDescent="0.3">
      <c r="B4" s="291" t="s">
        <v>7</v>
      </c>
      <c r="C4" s="291" t="s">
        <v>8</v>
      </c>
      <c r="D4" s="292" t="s">
        <v>52</v>
      </c>
      <c r="E4" s="292" t="s">
        <v>58</v>
      </c>
      <c r="F4" s="295" t="s">
        <v>10</v>
      </c>
      <c r="G4" s="296"/>
      <c r="H4" s="296"/>
      <c r="I4" s="296"/>
      <c r="J4" s="296"/>
      <c r="K4" s="296"/>
      <c r="L4" s="296"/>
      <c r="M4" s="282" t="s">
        <v>38</v>
      </c>
      <c r="N4" s="282" t="s">
        <v>42</v>
      </c>
      <c r="O4" s="282" t="s">
        <v>28</v>
      </c>
      <c r="P4" s="285" t="s">
        <v>53</v>
      </c>
      <c r="Q4" s="285" t="s">
        <v>29</v>
      </c>
      <c r="R4" s="285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91"/>
      <c r="C5" s="291"/>
      <c r="D5" s="293"/>
      <c r="E5" s="293"/>
      <c r="F5" s="282" t="s">
        <v>11</v>
      </c>
      <c r="G5" s="282" t="s">
        <v>48</v>
      </c>
      <c r="H5" s="295" t="s">
        <v>63</v>
      </c>
      <c r="I5" s="296"/>
      <c r="J5" s="297"/>
      <c r="K5" s="285" t="s">
        <v>36</v>
      </c>
      <c r="L5" s="285" t="s">
        <v>37</v>
      </c>
      <c r="M5" s="283"/>
      <c r="N5" s="283"/>
      <c r="O5" s="283"/>
      <c r="P5" s="286"/>
      <c r="Q5" s="286"/>
      <c r="R5" s="286"/>
      <c r="S5" s="63"/>
      <c r="T5" s="273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91"/>
      <c r="C6" s="291"/>
      <c r="D6" s="294"/>
      <c r="E6" s="294"/>
      <c r="F6" s="284"/>
      <c r="G6" s="284"/>
      <c r="H6" s="183" t="s">
        <v>69</v>
      </c>
      <c r="I6" s="183" t="s">
        <v>64</v>
      </c>
      <c r="J6" s="183" t="s">
        <v>65</v>
      </c>
      <c r="K6" s="287"/>
      <c r="L6" s="287"/>
      <c r="M6" s="284"/>
      <c r="N6" s="284"/>
      <c r="O6" s="284"/>
      <c r="P6" s="287"/>
      <c r="Q6" s="287"/>
      <c r="R6" s="287"/>
      <c r="S6" s="63"/>
      <c r="T6" s="273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91"/>
      <c r="C7" s="291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3"/>
      <c r="U7" s="274" t="s">
        <v>18</v>
      </c>
      <c r="V7" s="275"/>
      <c r="AE7" s="139"/>
      <c r="AF7" s="139"/>
      <c r="AH7" s="139" t="s">
        <v>59</v>
      </c>
      <c r="AL7" s="276" t="s">
        <v>60</v>
      </c>
      <c r="AM7" s="276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7" t="e">
        <f>V14/X14</f>
        <v>#REF!</v>
      </c>
      <c r="M9" s="277" t="e">
        <f>D9*L9</f>
        <v>#REF!</v>
      </c>
      <c r="N9" s="279" t="e">
        <f>R22/R23</f>
        <v>#REF!</v>
      </c>
      <c r="O9" s="27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78"/>
      <c r="M10" s="278"/>
      <c r="N10" s="280"/>
      <c r="O10" s="278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69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78"/>
      <c r="M11" s="278"/>
      <c r="N11" s="280"/>
      <c r="O11" s="278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69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78"/>
      <c r="M12" s="278"/>
      <c r="N12" s="280"/>
      <c r="O12" s="278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69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78"/>
      <c r="M13" s="278"/>
      <c r="N13" s="280"/>
      <c r="O13" s="278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69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78"/>
      <c r="M14" s="278"/>
      <c r="N14" s="280"/>
      <c r="O14" s="278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69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80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80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70" t="e">
        <f>V20/X20</f>
        <v>#REF!</v>
      </c>
      <c r="M17" s="270" t="e">
        <f>ROUND(D18*L17,2)</f>
        <v>#REF!</v>
      </c>
      <c r="N17" s="280"/>
      <c r="O17" s="270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71"/>
      <c r="M18" s="271"/>
      <c r="N18" s="280"/>
      <c r="O18" s="271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71"/>
      <c r="M19" s="271"/>
      <c r="N19" s="280"/>
      <c r="O19" s="271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72"/>
      <c r="M20" s="272"/>
      <c r="N20" s="281"/>
      <c r="O20" s="272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88"/>
      <c r="P1" s="288"/>
      <c r="Q1" s="288"/>
      <c r="R1" s="288"/>
      <c r="S1" s="175"/>
      <c r="T1" s="175"/>
    </row>
    <row r="2" spans="1:44" ht="22.5" customHeight="1" x14ac:dyDescent="0.3">
      <c r="O2" s="289"/>
      <c r="P2" s="289"/>
      <c r="Q2" s="289"/>
      <c r="R2" s="289"/>
      <c r="S2" s="176"/>
      <c r="T2" s="176"/>
    </row>
    <row r="3" spans="1:44" ht="48" customHeight="1" x14ac:dyDescent="0.3">
      <c r="C3" s="290" t="s">
        <v>61</v>
      </c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"/>
      <c r="R3" s="2" t="s">
        <v>16</v>
      </c>
      <c r="S3" s="2"/>
      <c r="T3" s="2"/>
    </row>
    <row r="4" spans="1:44" s="3" customFormat="1" ht="43.9" customHeight="1" x14ac:dyDescent="0.3">
      <c r="B4" s="291" t="s">
        <v>7</v>
      </c>
      <c r="C4" s="291" t="s">
        <v>8</v>
      </c>
      <c r="D4" s="292" t="s">
        <v>52</v>
      </c>
      <c r="E4" s="292" t="s">
        <v>58</v>
      </c>
      <c r="F4" s="295" t="s">
        <v>10</v>
      </c>
      <c r="G4" s="296"/>
      <c r="H4" s="296"/>
      <c r="I4" s="296"/>
      <c r="J4" s="296"/>
      <c r="K4" s="296"/>
      <c r="L4" s="296"/>
      <c r="M4" s="282" t="s">
        <v>38</v>
      </c>
      <c r="N4" s="282" t="s">
        <v>42</v>
      </c>
      <c r="O4" s="282" t="s">
        <v>28</v>
      </c>
      <c r="P4" s="285" t="s">
        <v>53</v>
      </c>
      <c r="Q4" s="285" t="s">
        <v>29</v>
      </c>
      <c r="R4" s="285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91"/>
      <c r="C5" s="291"/>
      <c r="D5" s="293"/>
      <c r="E5" s="293"/>
      <c r="F5" s="282" t="s">
        <v>11</v>
      </c>
      <c r="G5" s="282" t="s">
        <v>48</v>
      </c>
      <c r="H5" s="295" t="s">
        <v>63</v>
      </c>
      <c r="I5" s="296"/>
      <c r="J5" s="297"/>
      <c r="K5" s="285" t="s">
        <v>36</v>
      </c>
      <c r="L5" s="285" t="s">
        <v>37</v>
      </c>
      <c r="M5" s="283"/>
      <c r="N5" s="283"/>
      <c r="O5" s="283"/>
      <c r="P5" s="286"/>
      <c r="Q5" s="286"/>
      <c r="R5" s="286"/>
      <c r="S5" s="63"/>
      <c r="T5" s="273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91"/>
      <c r="C6" s="291"/>
      <c r="D6" s="294"/>
      <c r="E6" s="294"/>
      <c r="F6" s="284"/>
      <c r="G6" s="284"/>
      <c r="H6" s="177" t="s">
        <v>69</v>
      </c>
      <c r="I6" s="177" t="s">
        <v>64</v>
      </c>
      <c r="J6" s="177" t="s">
        <v>65</v>
      </c>
      <c r="K6" s="287"/>
      <c r="L6" s="287"/>
      <c r="M6" s="284"/>
      <c r="N6" s="284"/>
      <c r="O6" s="284"/>
      <c r="P6" s="287"/>
      <c r="Q6" s="287"/>
      <c r="R6" s="287"/>
      <c r="S6" s="63"/>
      <c r="T6" s="273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91"/>
      <c r="C7" s="291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3"/>
      <c r="U7" s="274" t="s">
        <v>18</v>
      </c>
      <c r="V7" s="275"/>
      <c r="AE7" s="139"/>
      <c r="AF7" s="139"/>
      <c r="AH7" s="139" t="s">
        <v>59</v>
      </c>
      <c r="AL7" s="276" t="s">
        <v>60</v>
      </c>
      <c r="AM7" s="276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7" t="e">
        <f>V14/X14</f>
        <v>#REF!</v>
      </c>
      <c r="M9" s="277" t="e">
        <f>D9*L9</f>
        <v>#REF!</v>
      </c>
      <c r="N9" s="279" t="e">
        <f>R22/R23</f>
        <v>#REF!</v>
      </c>
      <c r="O9" s="27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78"/>
      <c r="M10" s="278"/>
      <c r="N10" s="280"/>
      <c r="O10" s="278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69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78"/>
      <c r="M11" s="278"/>
      <c r="N11" s="280"/>
      <c r="O11" s="278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69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78"/>
      <c r="M12" s="278"/>
      <c r="N12" s="280"/>
      <c r="O12" s="278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69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78"/>
      <c r="M13" s="278"/>
      <c r="N13" s="280"/>
      <c r="O13" s="278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69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78"/>
      <c r="M14" s="278"/>
      <c r="N14" s="280"/>
      <c r="O14" s="278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69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80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80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70" t="e">
        <f>V20/X20</f>
        <v>#REF!</v>
      </c>
      <c r="M17" s="270" t="e">
        <f>ROUND(D18*L17,2)</f>
        <v>#REF!</v>
      </c>
      <c r="N17" s="280"/>
      <c r="O17" s="270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71"/>
      <c r="M18" s="271"/>
      <c r="N18" s="280"/>
      <c r="O18" s="271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71"/>
      <c r="M19" s="271"/>
      <c r="N19" s="280"/>
      <c r="O19" s="271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72"/>
      <c r="M20" s="272"/>
      <c r="N20" s="281"/>
      <c r="O20" s="272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88"/>
      <c r="P1" s="288"/>
      <c r="Q1" s="288"/>
      <c r="R1" s="288"/>
      <c r="S1" s="175"/>
      <c r="T1" s="175"/>
    </row>
    <row r="2" spans="1:43" ht="22.5" customHeight="1" x14ac:dyDescent="0.3">
      <c r="O2" s="289"/>
      <c r="P2" s="289"/>
      <c r="Q2" s="289"/>
      <c r="R2" s="289"/>
      <c r="S2" s="176"/>
      <c r="T2" s="176"/>
    </row>
    <row r="3" spans="1:43" ht="48" customHeight="1" x14ac:dyDescent="0.3">
      <c r="C3" s="290" t="s">
        <v>61</v>
      </c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90"/>
      <c r="P3" s="290"/>
      <c r="Q3" s="2"/>
      <c r="R3" s="2" t="s">
        <v>16</v>
      </c>
      <c r="S3" s="2"/>
      <c r="T3" s="2"/>
    </row>
    <row r="4" spans="1:43" s="3" customFormat="1" ht="43.9" customHeight="1" x14ac:dyDescent="0.3">
      <c r="B4" s="291" t="s">
        <v>7</v>
      </c>
      <c r="C4" s="291" t="s">
        <v>8</v>
      </c>
      <c r="D4" s="292" t="s">
        <v>52</v>
      </c>
      <c r="E4" s="292" t="s">
        <v>58</v>
      </c>
      <c r="F4" s="295" t="s">
        <v>10</v>
      </c>
      <c r="G4" s="296"/>
      <c r="H4" s="296"/>
      <c r="I4" s="296"/>
      <c r="J4" s="296"/>
      <c r="K4" s="296"/>
      <c r="L4" s="296"/>
      <c r="M4" s="282" t="s">
        <v>38</v>
      </c>
      <c r="N4" s="282" t="s">
        <v>42</v>
      </c>
      <c r="O4" s="282" t="s">
        <v>28</v>
      </c>
      <c r="P4" s="285" t="s">
        <v>53</v>
      </c>
      <c r="Q4" s="285" t="s">
        <v>29</v>
      </c>
      <c r="R4" s="285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91"/>
      <c r="C5" s="291"/>
      <c r="D5" s="293"/>
      <c r="E5" s="293"/>
      <c r="F5" s="282" t="s">
        <v>11</v>
      </c>
      <c r="G5" s="282" t="s">
        <v>48</v>
      </c>
      <c r="H5" s="295" t="s">
        <v>63</v>
      </c>
      <c r="I5" s="296"/>
      <c r="J5" s="297"/>
      <c r="K5" s="285" t="s">
        <v>36</v>
      </c>
      <c r="L5" s="285" t="s">
        <v>37</v>
      </c>
      <c r="M5" s="283"/>
      <c r="N5" s="283"/>
      <c r="O5" s="283"/>
      <c r="P5" s="286"/>
      <c r="Q5" s="286"/>
      <c r="R5" s="286"/>
      <c r="S5" s="63"/>
      <c r="T5" s="273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91"/>
      <c r="C6" s="291"/>
      <c r="D6" s="294"/>
      <c r="E6" s="294"/>
      <c r="F6" s="284"/>
      <c r="G6" s="284"/>
      <c r="H6" s="177" t="s">
        <v>69</v>
      </c>
      <c r="I6" s="177" t="s">
        <v>64</v>
      </c>
      <c r="J6" s="177" t="s">
        <v>65</v>
      </c>
      <c r="K6" s="287"/>
      <c r="L6" s="287"/>
      <c r="M6" s="284"/>
      <c r="N6" s="284"/>
      <c r="O6" s="284"/>
      <c r="P6" s="287"/>
      <c r="Q6" s="287"/>
      <c r="R6" s="287"/>
      <c r="S6" s="63"/>
      <c r="T6" s="273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91"/>
      <c r="C7" s="291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73"/>
      <c r="U7" s="274" t="s">
        <v>18</v>
      </c>
      <c r="V7" s="275"/>
      <c r="AE7" s="139"/>
      <c r="AF7" s="139"/>
      <c r="AH7" s="139" t="s">
        <v>59</v>
      </c>
      <c r="AL7" s="276" t="s">
        <v>60</v>
      </c>
      <c r="AM7" s="276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77" t="e">
        <f>V14/X14</f>
        <v>#REF!</v>
      </c>
      <c r="M9" s="277" t="e">
        <f>D9*L9</f>
        <v>#REF!</v>
      </c>
      <c r="N9" s="279" t="e">
        <f>R22/R23</f>
        <v>#REF!</v>
      </c>
      <c r="O9" s="277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78"/>
      <c r="M10" s="278"/>
      <c r="N10" s="280"/>
      <c r="O10" s="278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69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78"/>
      <c r="M11" s="278"/>
      <c r="N11" s="280"/>
      <c r="O11" s="278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69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78"/>
      <c r="M12" s="278"/>
      <c r="N12" s="280"/>
      <c r="O12" s="278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69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78"/>
      <c r="M13" s="278"/>
      <c r="N13" s="280"/>
      <c r="O13" s="278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69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78"/>
      <c r="M14" s="278"/>
      <c r="N14" s="280"/>
      <c r="O14" s="278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69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80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80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70" t="e">
        <f>V20/X20</f>
        <v>#REF!</v>
      </c>
      <c r="M17" s="270" t="e">
        <f>ROUND(D18*L17,2)</f>
        <v>#REF!</v>
      </c>
      <c r="N17" s="280"/>
      <c r="O17" s="270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71"/>
      <c r="M18" s="271"/>
      <c r="N18" s="280"/>
      <c r="O18" s="271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71"/>
      <c r="M19" s="271"/>
      <c r="N19" s="280"/>
      <c r="O19" s="271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72"/>
      <c r="M20" s="272"/>
      <c r="N20" s="281"/>
      <c r="O20" s="272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88"/>
      <c r="N1" s="288"/>
      <c r="O1" s="288"/>
      <c r="P1" s="288"/>
      <c r="Q1" s="115"/>
    </row>
    <row r="2" spans="1:22" ht="22.5" customHeight="1" x14ac:dyDescent="0.3">
      <c r="M2" s="289"/>
      <c r="N2" s="289"/>
      <c r="O2" s="289"/>
      <c r="P2" s="289"/>
      <c r="Q2" s="116"/>
    </row>
    <row r="3" spans="1:22" ht="48" customHeight="1" x14ac:dyDescent="0.3">
      <c r="C3" s="290" t="s">
        <v>55</v>
      </c>
      <c r="D3" s="290"/>
      <c r="E3" s="290"/>
      <c r="F3" s="290"/>
      <c r="G3" s="290"/>
      <c r="H3" s="290"/>
      <c r="I3" s="290"/>
      <c r="J3" s="290"/>
      <c r="K3" s="290"/>
      <c r="L3" s="290"/>
      <c r="M3" s="290"/>
      <c r="N3" s="290"/>
      <c r="O3" s="2"/>
      <c r="P3" s="2" t="s">
        <v>16</v>
      </c>
      <c r="Q3" s="2"/>
    </row>
    <row r="4" spans="1:22" s="3" customFormat="1" ht="43.9" customHeight="1" x14ac:dyDescent="0.3">
      <c r="B4" s="291" t="s">
        <v>7</v>
      </c>
      <c r="C4" s="291" t="s">
        <v>8</v>
      </c>
      <c r="D4" s="315" t="s">
        <v>52</v>
      </c>
      <c r="E4" s="292" t="s">
        <v>44</v>
      </c>
      <c r="F4" s="295" t="s">
        <v>10</v>
      </c>
      <c r="G4" s="296"/>
      <c r="H4" s="296"/>
      <c r="I4" s="296"/>
      <c r="J4" s="296"/>
      <c r="K4" s="301" t="s">
        <v>38</v>
      </c>
      <c r="L4" s="301" t="s">
        <v>42</v>
      </c>
      <c r="M4" s="301" t="s">
        <v>28</v>
      </c>
      <c r="N4" s="302" t="s">
        <v>53</v>
      </c>
      <c r="O4" s="302" t="s">
        <v>29</v>
      </c>
      <c r="P4" s="285" t="s">
        <v>17</v>
      </c>
      <c r="Q4" s="63"/>
    </row>
    <row r="5" spans="1:22" s="4" customFormat="1" ht="144.75" customHeight="1" x14ac:dyDescent="0.3">
      <c r="B5" s="291"/>
      <c r="C5" s="291"/>
      <c r="D5" s="315"/>
      <c r="E5" s="293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301"/>
      <c r="L5" s="301"/>
      <c r="M5" s="301"/>
      <c r="N5" s="302"/>
      <c r="O5" s="302"/>
      <c r="P5" s="287"/>
      <c r="Q5" s="63"/>
    </row>
    <row r="6" spans="1:22" s="5" customFormat="1" ht="42.75" customHeight="1" x14ac:dyDescent="0.3">
      <c r="B6" s="291"/>
      <c r="C6" s="291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74" t="s">
        <v>18</v>
      </c>
      <c r="S6" s="275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98" t="e">
        <f>S15/U15</f>
        <v>#REF!</v>
      </c>
      <c r="K8" s="303" t="e">
        <f>ROUND(D8*J8,2)</f>
        <v>#REF!</v>
      </c>
      <c r="L8" s="306" t="e">
        <f>P20/P21</f>
        <v>#REF!</v>
      </c>
      <c r="M8" s="309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99"/>
      <c r="K9" s="304"/>
      <c r="L9" s="307"/>
      <c r="M9" s="310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99"/>
      <c r="K10" s="304"/>
      <c r="L10" s="307"/>
      <c r="M10" s="310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99"/>
      <c r="K11" s="304"/>
      <c r="L11" s="307"/>
      <c r="M11" s="310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99"/>
      <c r="K12" s="304"/>
      <c r="L12" s="307"/>
      <c r="M12" s="310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99"/>
      <c r="K13" s="304"/>
      <c r="L13" s="307"/>
      <c r="M13" s="310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99"/>
      <c r="K14" s="304"/>
      <c r="L14" s="307"/>
      <c r="M14" s="310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300"/>
      <c r="K15" s="305"/>
      <c r="L15" s="307"/>
      <c r="M15" s="311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98" t="e">
        <f>S19/U19</f>
        <v>#REF!</v>
      </c>
      <c r="K16" s="303" t="e">
        <f>ROUND(D16*J16,2)</f>
        <v>#REF!</v>
      </c>
      <c r="L16" s="307"/>
      <c r="M16" s="312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99"/>
      <c r="K17" s="304"/>
      <c r="L17" s="307"/>
      <c r="M17" s="313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99"/>
      <c r="K18" s="304"/>
      <c r="L18" s="307"/>
      <c r="M18" s="313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300"/>
      <c r="K19" s="305"/>
      <c r="L19" s="308"/>
      <c r="M19" s="314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15"/>
  <sheetViews>
    <sheetView tabSelected="1" view="pageBreakPreview" topLeftCell="B1" zoomScale="80" zoomScaleNormal="80" zoomScaleSheetLayoutView="80" workbookViewId="0">
      <selection activeCell="L2" sqref="L2:N2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20.28515625" style="203" customWidth="1"/>
    <col min="8" max="8" width="16.28515625" style="203" customWidth="1"/>
    <col min="9" max="9" width="19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1:21" ht="18" customHeight="1" x14ac:dyDescent="0.3">
      <c r="L1" s="336" t="s">
        <v>127</v>
      </c>
      <c r="M1" s="336"/>
      <c r="N1" s="336"/>
    </row>
    <row r="2" spans="1:21" ht="18.75" customHeight="1" x14ac:dyDescent="0.3">
      <c r="L2" s="336" t="s">
        <v>114</v>
      </c>
      <c r="M2" s="336"/>
      <c r="N2" s="336"/>
    </row>
    <row r="3" spans="1:21" ht="18.75" customHeight="1" x14ac:dyDescent="0.3">
      <c r="L3" s="336" t="s">
        <v>115</v>
      </c>
      <c r="M3" s="336"/>
      <c r="N3" s="336"/>
    </row>
    <row r="4" spans="1:21" ht="20.25" customHeight="1" x14ac:dyDescent="0.25">
      <c r="L4" s="344"/>
      <c r="M4" s="344"/>
      <c r="N4" s="344"/>
    </row>
    <row r="5" spans="1:21" ht="46.5" customHeight="1" x14ac:dyDescent="0.25">
      <c r="C5" s="343" t="s">
        <v>91</v>
      </c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</row>
    <row r="6" spans="1:21" ht="22.5" customHeight="1" x14ac:dyDescent="0.25">
      <c r="C6" s="342" t="s">
        <v>113</v>
      </c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2"/>
    </row>
    <row r="7" spans="1:21" ht="24.75" customHeight="1" thickBot="1" x14ac:dyDescent="0.3">
      <c r="C7" s="341" t="s">
        <v>108</v>
      </c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</row>
    <row r="8" spans="1:21" s="201" customFormat="1" ht="32.25" customHeight="1" x14ac:dyDescent="0.25">
      <c r="B8" s="316" t="s">
        <v>86</v>
      </c>
      <c r="C8" s="319" t="s">
        <v>8</v>
      </c>
      <c r="D8" s="329" t="s">
        <v>80</v>
      </c>
      <c r="E8" s="331" t="s">
        <v>120</v>
      </c>
      <c r="F8" s="326" t="s">
        <v>117</v>
      </c>
      <c r="G8" s="327"/>
      <c r="H8" s="327"/>
      <c r="I8" s="328"/>
      <c r="J8" s="322" t="s">
        <v>97</v>
      </c>
      <c r="K8" s="322" t="s">
        <v>42</v>
      </c>
      <c r="L8" s="324" t="s">
        <v>98</v>
      </c>
      <c r="M8" s="337" t="s">
        <v>116</v>
      </c>
      <c r="N8" s="339" t="s">
        <v>96</v>
      </c>
    </row>
    <row r="9" spans="1:21" s="202" customFormat="1" ht="370.5" customHeight="1" x14ac:dyDescent="0.25">
      <c r="B9" s="317"/>
      <c r="C9" s="320"/>
      <c r="D9" s="330"/>
      <c r="E9" s="332"/>
      <c r="F9" s="253" t="s">
        <v>122</v>
      </c>
      <c r="G9" s="253" t="s">
        <v>123</v>
      </c>
      <c r="H9" s="253" t="s">
        <v>124</v>
      </c>
      <c r="I9" s="253" t="s">
        <v>125</v>
      </c>
      <c r="J9" s="323"/>
      <c r="K9" s="323"/>
      <c r="L9" s="325"/>
      <c r="M9" s="338"/>
      <c r="N9" s="340"/>
    </row>
    <row r="10" spans="1:21" s="203" customFormat="1" ht="21" customHeight="1" x14ac:dyDescent="0.25">
      <c r="B10" s="318"/>
      <c r="C10" s="321"/>
      <c r="D10" s="232" t="s">
        <v>87</v>
      </c>
      <c r="E10" s="204" t="s">
        <v>76</v>
      </c>
      <c r="F10" s="7" t="s">
        <v>83</v>
      </c>
      <c r="G10" s="7" t="s">
        <v>82</v>
      </c>
      <c r="H10" s="7" t="s">
        <v>84</v>
      </c>
      <c r="I10" s="7" t="s">
        <v>85</v>
      </c>
      <c r="J10" s="206" t="s">
        <v>75</v>
      </c>
      <c r="K10" s="206" t="s">
        <v>41</v>
      </c>
      <c r="L10" s="214" t="s">
        <v>51</v>
      </c>
      <c r="M10" s="206" t="s">
        <v>77</v>
      </c>
      <c r="N10" s="233" t="s">
        <v>81</v>
      </c>
      <c r="O10" s="226"/>
      <c r="P10" s="207"/>
      <c r="Q10" s="159"/>
      <c r="R10" s="159"/>
    </row>
    <row r="11" spans="1:21" s="203" customFormat="1" ht="21" customHeight="1" x14ac:dyDescent="0.25">
      <c r="B11" s="216">
        <v>1</v>
      </c>
      <c r="C11" s="227">
        <v>2</v>
      </c>
      <c r="D11" s="216">
        <v>3</v>
      </c>
      <c r="E11" s="204">
        <v>4</v>
      </c>
      <c r="F11" s="110">
        <v>5</v>
      </c>
      <c r="G11" s="205">
        <v>6</v>
      </c>
      <c r="H11" s="205">
        <v>7</v>
      </c>
      <c r="I11" s="110">
        <v>8</v>
      </c>
      <c r="J11" s="205">
        <v>9</v>
      </c>
      <c r="K11" s="205">
        <v>10</v>
      </c>
      <c r="L11" s="215">
        <v>11</v>
      </c>
      <c r="M11" s="205">
        <v>12</v>
      </c>
      <c r="N11" s="234">
        <v>13</v>
      </c>
    </row>
    <row r="12" spans="1:21" s="203" customFormat="1" ht="51" customHeight="1" x14ac:dyDescent="0.25">
      <c r="B12" s="216">
        <v>1</v>
      </c>
      <c r="C12" s="258" t="s">
        <v>22</v>
      </c>
      <c r="D12" s="216" t="s">
        <v>126</v>
      </c>
      <c r="E12" s="204" t="s">
        <v>126</v>
      </c>
      <c r="F12" s="110" t="s">
        <v>126</v>
      </c>
      <c r="G12" s="205" t="s">
        <v>126</v>
      </c>
      <c r="H12" s="205" t="s">
        <v>126</v>
      </c>
      <c r="I12" s="110" t="s">
        <v>126</v>
      </c>
      <c r="J12" s="256" t="s">
        <v>126</v>
      </c>
      <c r="K12" s="333">
        <v>0.95440746546771904</v>
      </c>
      <c r="L12" s="257" t="s">
        <v>126</v>
      </c>
      <c r="M12" s="205" t="s">
        <v>126</v>
      </c>
      <c r="N12" s="235">
        <v>190509479.94</v>
      </c>
    </row>
    <row r="13" spans="1:21" ht="67.5" customHeight="1" x14ac:dyDescent="0.25">
      <c r="A13" s="200">
        <v>1343001</v>
      </c>
      <c r="B13" s="217">
        <v>2</v>
      </c>
      <c r="C13" s="228" t="s">
        <v>121</v>
      </c>
      <c r="D13" s="230">
        <v>724.87962556006414</v>
      </c>
      <c r="E13" s="208">
        <v>19062</v>
      </c>
      <c r="F13" s="237">
        <v>2.0226000000000002</v>
      </c>
      <c r="G13" s="222">
        <v>1</v>
      </c>
      <c r="H13" s="222">
        <v>1</v>
      </c>
      <c r="I13" s="259">
        <v>0.89144000000000001</v>
      </c>
      <c r="J13" s="213">
        <v>1306.9772060895766</v>
      </c>
      <c r="K13" s="334"/>
      <c r="L13" s="239">
        <v>1247.3888030000001</v>
      </c>
      <c r="M13" s="209">
        <v>23777725.359999999</v>
      </c>
      <c r="N13" s="235">
        <v>142666352.16</v>
      </c>
      <c r="O13" s="210"/>
      <c r="P13" s="210"/>
      <c r="Q13" s="211"/>
      <c r="S13" s="211"/>
      <c r="T13" s="211"/>
      <c r="U13" s="212"/>
    </row>
    <row r="14" spans="1:21" ht="36" customHeight="1" x14ac:dyDescent="0.25">
      <c r="B14" s="217">
        <v>3</v>
      </c>
      <c r="C14" s="228" t="s">
        <v>78</v>
      </c>
      <c r="D14" s="230">
        <v>724.87962556006414</v>
      </c>
      <c r="E14" s="208">
        <v>40339</v>
      </c>
      <c r="F14" s="237">
        <v>1.1614</v>
      </c>
      <c r="G14" s="222">
        <v>1.113</v>
      </c>
      <c r="H14" s="222">
        <v>1</v>
      </c>
      <c r="I14" s="259">
        <v>1.25098</v>
      </c>
      <c r="J14" s="213">
        <v>1172.1771349533067</v>
      </c>
      <c r="K14" s="334"/>
      <c r="L14" s="239">
        <v>1118.734608</v>
      </c>
      <c r="M14" s="209">
        <v>45128635.350000001</v>
      </c>
      <c r="N14" s="235">
        <v>516435074.07999998</v>
      </c>
      <c r="O14" s="210"/>
      <c r="P14" s="210"/>
      <c r="Q14" s="211"/>
      <c r="S14" s="211"/>
      <c r="T14" s="211"/>
      <c r="U14" s="212"/>
    </row>
    <row r="15" spans="1:21" ht="41.25" customHeight="1" thickBot="1" x14ac:dyDescent="0.3">
      <c r="B15" s="218">
        <v>4</v>
      </c>
      <c r="C15" s="229" t="s">
        <v>79</v>
      </c>
      <c r="D15" s="231">
        <v>724.87962556006414</v>
      </c>
      <c r="E15" s="219">
        <v>71918</v>
      </c>
      <c r="F15" s="238">
        <v>0.94030000000000002</v>
      </c>
      <c r="G15" s="224">
        <v>1</v>
      </c>
      <c r="H15" s="224">
        <v>1</v>
      </c>
      <c r="I15" s="260">
        <v>0.56181000000000003</v>
      </c>
      <c r="J15" s="220">
        <v>382.93211847647643</v>
      </c>
      <c r="K15" s="335"/>
      <c r="L15" s="240">
        <v>365.47327300000001</v>
      </c>
      <c r="M15" s="221">
        <v>26284106.850000001</v>
      </c>
      <c r="N15" s="236">
        <v>271941132.88</v>
      </c>
      <c r="O15" s="210"/>
      <c r="P15" s="210"/>
      <c r="Q15" s="211"/>
      <c r="S15" s="211"/>
      <c r="T15" s="211"/>
      <c r="U15" s="212"/>
    </row>
  </sheetData>
  <mergeCells count="18">
    <mergeCell ref="K12:K15"/>
    <mergeCell ref="L1:N1"/>
    <mergeCell ref="L2:N2"/>
    <mergeCell ref="L3:N3"/>
    <mergeCell ref="M8:M9"/>
    <mergeCell ref="N8:N9"/>
    <mergeCell ref="C7:N7"/>
    <mergeCell ref="C6:N6"/>
    <mergeCell ref="C5:N5"/>
    <mergeCell ref="L4:N4"/>
    <mergeCell ref="B8:B10"/>
    <mergeCell ref="C8:C10"/>
    <mergeCell ref="J8:J9"/>
    <mergeCell ref="K8:K9"/>
    <mergeCell ref="L8:L9"/>
    <mergeCell ref="F8:I8"/>
    <mergeCell ref="D8:D9"/>
    <mergeCell ref="E8:E9"/>
  </mergeCells>
  <pageMargins left="0.62992125984251968" right="0.15748031496062992" top="0.74803149606299213" bottom="0.39370078740157483" header="0.15748031496062992" footer="0.15748031496062992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16"/>
  <sheetViews>
    <sheetView view="pageBreakPreview" topLeftCell="B7" zoomScale="80" zoomScaleNormal="80" zoomScaleSheetLayoutView="80" workbookViewId="0">
      <selection activeCell="K12" sqref="K12:K14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20.5703125" style="203" customWidth="1"/>
    <col min="8" max="8" width="16.28515625" style="203" customWidth="1"/>
    <col min="9" max="9" width="19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2:21" ht="18" customHeight="1" x14ac:dyDescent="0.3">
      <c r="L1" s="336" t="str">
        <f>'1. АМП_без Акуш и Стомат'!L1:N1</f>
        <v>Приложение № 5</v>
      </c>
      <c r="M1" s="336"/>
      <c r="N1" s="336"/>
    </row>
    <row r="2" spans="2:21" ht="18.75" customHeight="1" x14ac:dyDescent="0.3">
      <c r="L2" s="336" t="str">
        <f>'1. АМП_без Акуш и Стомат'!L2:N2</f>
        <v>к Дополнительному соглашению № 4</v>
      </c>
      <c r="M2" s="336"/>
      <c r="N2" s="336"/>
    </row>
    <row r="3" spans="2:21" ht="18.75" customHeight="1" x14ac:dyDescent="0.3">
      <c r="L3" s="336" t="str">
        <f>'1. АМП_без Акуш и Стомат'!L3:N3</f>
        <v>от "19" июля 2023 года</v>
      </c>
      <c r="M3" s="336"/>
      <c r="N3" s="336"/>
    </row>
    <row r="4" spans="2:21" ht="20.25" customHeight="1" x14ac:dyDescent="0.25">
      <c r="L4" s="344"/>
      <c r="M4" s="344"/>
      <c r="N4" s="344"/>
    </row>
    <row r="5" spans="2:21" ht="46.5" customHeight="1" x14ac:dyDescent="0.25">
      <c r="C5" s="343" t="s">
        <v>111</v>
      </c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</row>
    <row r="6" spans="2:21" ht="22.5" customHeight="1" x14ac:dyDescent="0.25">
      <c r="C6" s="342" t="str">
        <f>'1. АМП_без Акуш и Стомат'!C6:N6</f>
        <v>на 2023 год (вступает в действие с 01 июля 2023 года)</v>
      </c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2"/>
    </row>
    <row r="7" spans="2:21" ht="24.75" customHeight="1" thickBot="1" x14ac:dyDescent="0.3">
      <c r="C7" s="341" t="s">
        <v>109</v>
      </c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</row>
    <row r="8" spans="2:21" s="201" customFormat="1" ht="32.25" customHeight="1" x14ac:dyDescent="0.25">
      <c r="B8" s="316" t="s">
        <v>86</v>
      </c>
      <c r="C8" s="319" t="s">
        <v>8</v>
      </c>
      <c r="D8" s="329" t="s">
        <v>80</v>
      </c>
      <c r="E8" s="331" t="s">
        <v>120</v>
      </c>
      <c r="F8" s="326" t="s">
        <v>117</v>
      </c>
      <c r="G8" s="327"/>
      <c r="H8" s="327"/>
      <c r="I8" s="328"/>
      <c r="J8" s="322" t="s">
        <v>95</v>
      </c>
      <c r="K8" s="322" t="s">
        <v>42</v>
      </c>
      <c r="L8" s="324" t="s">
        <v>94</v>
      </c>
      <c r="M8" s="337" t="s">
        <v>119</v>
      </c>
      <c r="N8" s="339" t="s">
        <v>102</v>
      </c>
    </row>
    <row r="9" spans="2:21" s="202" customFormat="1" ht="353.25" customHeight="1" x14ac:dyDescent="0.25">
      <c r="B9" s="317"/>
      <c r="C9" s="320"/>
      <c r="D9" s="330"/>
      <c r="E9" s="332"/>
      <c r="F9" s="253" t="s">
        <v>122</v>
      </c>
      <c r="G9" s="253" t="s">
        <v>123</v>
      </c>
      <c r="H9" s="253" t="s">
        <v>124</v>
      </c>
      <c r="I9" s="253" t="s">
        <v>125</v>
      </c>
      <c r="J9" s="323"/>
      <c r="K9" s="323"/>
      <c r="L9" s="325"/>
      <c r="M9" s="338"/>
      <c r="N9" s="340"/>
    </row>
    <row r="10" spans="2:21" s="203" customFormat="1" ht="21" customHeight="1" x14ac:dyDescent="0.25">
      <c r="B10" s="318"/>
      <c r="C10" s="321"/>
      <c r="D10" s="232" t="s">
        <v>88</v>
      </c>
      <c r="E10" s="204" t="s">
        <v>76</v>
      </c>
      <c r="F10" s="7" t="s">
        <v>83</v>
      </c>
      <c r="G10" s="7" t="s">
        <v>82</v>
      </c>
      <c r="H10" s="7" t="s">
        <v>84</v>
      </c>
      <c r="I10" s="7" t="s">
        <v>85</v>
      </c>
      <c r="J10" s="206" t="s">
        <v>90</v>
      </c>
      <c r="K10" s="206" t="s">
        <v>41</v>
      </c>
      <c r="L10" s="214" t="s">
        <v>89</v>
      </c>
      <c r="M10" s="206" t="s">
        <v>93</v>
      </c>
      <c r="N10" s="233" t="s">
        <v>92</v>
      </c>
      <c r="O10" s="226"/>
      <c r="P10" s="207"/>
      <c r="Q10" s="159"/>
      <c r="R10" s="159"/>
    </row>
    <row r="11" spans="2:21" s="203" customFormat="1" ht="21" customHeight="1" x14ac:dyDescent="0.25">
      <c r="B11" s="216">
        <v>1</v>
      </c>
      <c r="C11" s="227">
        <v>2</v>
      </c>
      <c r="D11" s="216">
        <v>3</v>
      </c>
      <c r="E11" s="204">
        <v>4</v>
      </c>
      <c r="F11" s="110">
        <v>5</v>
      </c>
      <c r="G11" s="205">
        <v>6</v>
      </c>
      <c r="H11" s="205">
        <v>7</v>
      </c>
      <c r="I11" s="110">
        <v>8</v>
      </c>
      <c r="J11" s="205">
        <v>9</v>
      </c>
      <c r="K11" s="205">
        <v>10</v>
      </c>
      <c r="L11" s="215">
        <v>11</v>
      </c>
      <c r="M11" s="205">
        <v>12</v>
      </c>
      <c r="N11" s="234">
        <v>13</v>
      </c>
    </row>
    <row r="12" spans="2:21" ht="69" customHeight="1" x14ac:dyDescent="0.25">
      <c r="B12" s="217">
        <v>1</v>
      </c>
      <c r="C12" s="244" t="s">
        <v>121</v>
      </c>
      <c r="D12" s="230">
        <v>135.68492207116449</v>
      </c>
      <c r="E12" s="208">
        <v>45039</v>
      </c>
      <c r="F12" s="237">
        <v>1.2501</v>
      </c>
      <c r="G12" s="222">
        <v>1</v>
      </c>
      <c r="H12" s="222">
        <v>1</v>
      </c>
      <c r="I12" s="223">
        <v>1</v>
      </c>
      <c r="J12" s="213">
        <v>169.61972108116274</v>
      </c>
      <c r="K12" s="333">
        <v>0.76896755323429278</v>
      </c>
      <c r="L12" s="254">
        <v>130.432062</v>
      </c>
      <c r="M12" s="209">
        <v>5874529.6399999997</v>
      </c>
      <c r="N12" s="235">
        <v>35247177.840000004</v>
      </c>
      <c r="O12" s="210"/>
      <c r="P12" s="210"/>
      <c r="Q12" s="211"/>
      <c r="S12" s="211"/>
      <c r="T12" s="211"/>
      <c r="U12" s="212"/>
    </row>
    <row r="13" spans="2:21" ht="36.75" customHeight="1" x14ac:dyDescent="0.25">
      <c r="B13" s="243">
        <v>2</v>
      </c>
      <c r="C13" s="228" t="s">
        <v>78</v>
      </c>
      <c r="D13" s="245">
        <v>135.68492207116449</v>
      </c>
      <c r="E13" s="246">
        <v>20112</v>
      </c>
      <c r="F13" s="247">
        <v>1.2694000000000001</v>
      </c>
      <c r="G13" s="248">
        <v>1.113</v>
      </c>
      <c r="H13" s="248">
        <v>1</v>
      </c>
      <c r="I13" s="249">
        <v>1</v>
      </c>
      <c r="J13" s="213">
        <v>191.70138380585263</v>
      </c>
      <c r="K13" s="334"/>
      <c r="L13" s="254">
        <v>147.41214400000001</v>
      </c>
      <c r="M13" s="250">
        <v>2964753.04</v>
      </c>
      <c r="N13" s="251">
        <v>42865210.700000003</v>
      </c>
      <c r="O13" s="210"/>
      <c r="P13" s="210"/>
      <c r="Q13" s="211"/>
      <c r="S13" s="211"/>
      <c r="T13" s="211"/>
      <c r="U13" s="212"/>
    </row>
    <row r="14" spans="2:21" ht="41.25" customHeight="1" thickBot="1" x14ac:dyDescent="0.3">
      <c r="B14" s="218">
        <v>3</v>
      </c>
      <c r="C14" s="229" t="s">
        <v>79</v>
      </c>
      <c r="D14" s="231">
        <v>135.68492207116449</v>
      </c>
      <c r="E14" s="219">
        <v>1275</v>
      </c>
      <c r="F14" s="238">
        <v>1.3059000000000001</v>
      </c>
      <c r="G14" s="224">
        <v>1</v>
      </c>
      <c r="H14" s="224">
        <v>1</v>
      </c>
      <c r="I14" s="225">
        <v>1</v>
      </c>
      <c r="J14" s="220">
        <v>177.19093973273371</v>
      </c>
      <c r="K14" s="335"/>
      <c r="L14" s="255">
        <v>136.25408300000001</v>
      </c>
      <c r="M14" s="221">
        <v>173723.96</v>
      </c>
      <c r="N14" s="236">
        <v>2485646.34</v>
      </c>
      <c r="O14" s="210"/>
      <c r="P14" s="210"/>
      <c r="Q14" s="211"/>
      <c r="S14" s="211"/>
      <c r="T14" s="211"/>
      <c r="U14" s="212"/>
    </row>
    <row r="16" spans="2:21" x14ac:dyDescent="0.25">
      <c r="C16" s="252"/>
    </row>
  </sheetData>
  <mergeCells count="18">
    <mergeCell ref="C6:N6"/>
    <mergeCell ref="L1:N1"/>
    <mergeCell ref="L2:N2"/>
    <mergeCell ref="L3:N3"/>
    <mergeCell ref="L4:N4"/>
    <mergeCell ref="C5:N5"/>
    <mergeCell ref="N8:N9"/>
    <mergeCell ref="K12:K14"/>
    <mergeCell ref="C7:N7"/>
    <mergeCell ref="B8:B10"/>
    <mergeCell ref="C8:C10"/>
    <mergeCell ref="D8:D9"/>
    <mergeCell ref="E8:E9"/>
    <mergeCell ref="F8:I8"/>
    <mergeCell ref="J8:J9"/>
    <mergeCell ref="K8:K9"/>
    <mergeCell ref="L8:L9"/>
    <mergeCell ref="M8:M9"/>
  </mergeCells>
  <pageMargins left="0.62992125984251968" right="0.15748031496062992" top="0.74803149606299213" bottom="0.39370078740157483" header="0.15748031496062992" footer="0.15748031496062992"/>
  <pageSetup paperSize="9" scale="6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13"/>
  <sheetViews>
    <sheetView view="pageBreakPreview" topLeftCell="B1" zoomScale="80" zoomScaleNormal="80" zoomScaleSheetLayoutView="80" workbookViewId="0">
      <selection activeCell="R9" sqref="R9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21.7109375" style="203" customWidth="1"/>
    <col min="8" max="8" width="18.42578125" style="203" customWidth="1"/>
    <col min="9" max="9" width="17.8554687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2:21" ht="18" customHeight="1" x14ac:dyDescent="0.3">
      <c r="L1" s="336" t="str">
        <f>'1. АМП_без Акуш и Стомат'!L1:N1</f>
        <v>Приложение № 5</v>
      </c>
      <c r="M1" s="336"/>
      <c r="N1" s="336"/>
    </row>
    <row r="2" spans="2:21" ht="18.75" customHeight="1" x14ac:dyDescent="0.3">
      <c r="L2" s="336" t="str">
        <f>'1. АМП_без Акуш и Стомат'!L2:N2</f>
        <v>к Дополнительному соглашению № 4</v>
      </c>
      <c r="M2" s="336"/>
      <c r="N2" s="336"/>
    </row>
    <row r="3" spans="2:21" ht="18.75" customHeight="1" x14ac:dyDescent="0.3">
      <c r="L3" s="336" t="str">
        <f>'1. АМП_без Акуш и Стомат'!L3:N3</f>
        <v>от "19" июля 2023 года</v>
      </c>
      <c r="M3" s="336"/>
      <c r="N3" s="336"/>
    </row>
    <row r="4" spans="2:21" ht="20.25" customHeight="1" x14ac:dyDescent="0.25">
      <c r="L4" s="344"/>
      <c r="M4" s="344"/>
      <c r="N4" s="344"/>
    </row>
    <row r="5" spans="2:21" ht="46.5" customHeight="1" x14ac:dyDescent="0.25">
      <c r="C5" s="343" t="s">
        <v>112</v>
      </c>
      <c r="D5" s="343"/>
      <c r="E5" s="343"/>
      <c r="F5" s="343"/>
      <c r="G5" s="343"/>
      <c r="H5" s="343"/>
      <c r="I5" s="343"/>
      <c r="J5" s="343"/>
      <c r="K5" s="343"/>
      <c r="L5" s="343"/>
      <c r="M5" s="343"/>
      <c r="N5" s="343"/>
    </row>
    <row r="6" spans="2:21" ht="22.5" customHeight="1" x14ac:dyDescent="0.25">
      <c r="C6" s="342" t="s">
        <v>113</v>
      </c>
      <c r="D6" s="342"/>
      <c r="E6" s="342"/>
      <c r="F6" s="342"/>
      <c r="G6" s="342"/>
      <c r="H6" s="342"/>
      <c r="I6" s="342"/>
      <c r="J6" s="342"/>
      <c r="K6" s="342"/>
      <c r="L6" s="342"/>
      <c r="M6" s="342"/>
      <c r="N6" s="342"/>
    </row>
    <row r="7" spans="2:21" ht="24.75" customHeight="1" thickBot="1" x14ac:dyDescent="0.3">
      <c r="C7" s="341" t="s">
        <v>110</v>
      </c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</row>
    <row r="8" spans="2:21" s="201" customFormat="1" ht="32.25" customHeight="1" x14ac:dyDescent="0.25">
      <c r="B8" s="316" t="s">
        <v>86</v>
      </c>
      <c r="C8" s="319" t="s">
        <v>8</v>
      </c>
      <c r="D8" s="329" t="s">
        <v>80</v>
      </c>
      <c r="E8" s="331" t="s">
        <v>120</v>
      </c>
      <c r="F8" s="326" t="s">
        <v>117</v>
      </c>
      <c r="G8" s="327"/>
      <c r="H8" s="327"/>
      <c r="I8" s="328"/>
      <c r="J8" s="322" t="s">
        <v>99</v>
      </c>
      <c r="K8" s="322" t="s">
        <v>42</v>
      </c>
      <c r="L8" s="324" t="s">
        <v>100</v>
      </c>
      <c r="M8" s="337" t="s">
        <v>118</v>
      </c>
      <c r="N8" s="339" t="s">
        <v>101</v>
      </c>
    </row>
    <row r="9" spans="2:21" s="202" customFormat="1" ht="336.75" customHeight="1" x14ac:dyDescent="0.25">
      <c r="B9" s="317"/>
      <c r="C9" s="320"/>
      <c r="D9" s="330"/>
      <c r="E9" s="332"/>
      <c r="F9" s="253" t="s">
        <v>122</v>
      </c>
      <c r="G9" s="253" t="s">
        <v>123</v>
      </c>
      <c r="H9" s="253" t="s">
        <v>124</v>
      </c>
      <c r="I9" s="253" t="s">
        <v>125</v>
      </c>
      <c r="J9" s="323"/>
      <c r="K9" s="323"/>
      <c r="L9" s="325"/>
      <c r="M9" s="338"/>
      <c r="N9" s="340"/>
    </row>
    <row r="10" spans="2:21" s="203" customFormat="1" ht="21" customHeight="1" x14ac:dyDescent="0.25">
      <c r="B10" s="318"/>
      <c r="C10" s="321"/>
      <c r="D10" s="232" t="s">
        <v>103</v>
      </c>
      <c r="E10" s="204" t="s">
        <v>76</v>
      </c>
      <c r="F10" s="7" t="s">
        <v>83</v>
      </c>
      <c r="G10" s="7" t="s">
        <v>82</v>
      </c>
      <c r="H10" s="7" t="s">
        <v>84</v>
      </c>
      <c r="I10" s="7" t="s">
        <v>85</v>
      </c>
      <c r="J10" s="206" t="s">
        <v>107</v>
      </c>
      <c r="K10" s="206" t="s">
        <v>41</v>
      </c>
      <c r="L10" s="214" t="s">
        <v>104</v>
      </c>
      <c r="M10" s="206" t="s">
        <v>105</v>
      </c>
      <c r="N10" s="233" t="s">
        <v>106</v>
      </c>
      <c r="O10" s="226"/>
      <c r="P10" s="207"/>
      <c r="Q10" s="159"/>
      <c r="R10" s="159"/>
    </row>
    <row r="11" spans="2:21" s="203" customFormat="1" ht="21" customHeight="1" x14ac:dyDescent="0.25">
      <c r="B11" s="216">
        <v>1</v>
      </c>
      <c r="C11" s="227">
        <v>2</v>
      </c>
      <c r="D11" s="216">
        <v>3</v>
      </c>
      <c r="E11" s="204">
        <v>4</v>
      </c>
      <c r="F11" s="110">
        <v>5</v>
      </c>
      <c r="G11" s="205">
        <v>6</v>
      </c>
      <c r="H11" s="205">
        <v>7</v>
      </c>
      <c r="I11" s="110">
        <v>8</v>
      </c>
      <c r="J11" s="205">
        <v>9</v>
      </c>
      <c r="K11" s="205">
        <v>10</v>
      </c>
      <c r="L11" s="215">
        <v>11</v>
      </c>
      <c r="M11" s="205">
        <v>12</v>
      </c>
      <c r="N11" s="234">
        <v>13</v>
      </c>
    </row>
    <row r="12" spans="2:21" ht="36" customHeight="1" x14ac:dyDescent="0.25">
      <c r="B12" s="217">
        <v>1</v>
      </c>
      <c r="C12" s="228" t="s">
        <v>78</v>
      </c>
      <c r="D12" s="230">
        <v>222.83698234763278</v>
      </c>
      <c r="E12" s="241">
        <v>40339</v>
      </c>
      <c r="F12" s="237">
        <v>1.2472000000000001</v>
      </c>
      <c r="G12" s="222">
        <v>1.113</v>
      </c>
      <c r="H12" s="222">
        <v>1</v>
      </c>
      <c r="I12" s="223">
        <v>1</v>
      </c>
      <c r="J12" s="213">
        <v>309.32750251935596</v>
      </c>
      <c r="K12" s="345">
        <v>0.78292616859999997</v>
      </c>
      <c r="L12" s="239">
        <v>242.18059600000001</v>
      </c>
      <c r="M12" s="209">
        <v>9769323.0600000005</v>
      </c>
      <c r="N12" s="235">
        <v>117107976.28</v>
      </c>
      <c r="O12" s="210"/>
      <c r="P12" s="210"/>
      <c r="Q12" s="211"/>
      <c r="S12" s="211"/>
      <c r="T12" s="211"/>
      <c r="U12" s="212"/>
    </row>
    <row r="13" spans="2:21" ht="41.25" customHeight="1" thickBot="1" x14ac:dyDescent="0.3">
      <c r="B13" s="218">
        <v>2</v>
      </c>
      <c r="C13" s="229" t="s">
        <v>79</v>
      </c>
      <c r="D13" s="231">
        <v>222.83698234763278</v>
      </c>
      <c r="E13" s="242">
        <v>90980</v>
      </c>
      <c r="F13" s="238">
        <v>1.2281</v>
      </c>
      <c r="G13" s="224">
        <v>1</v>
      </c>
      <c r="H13" s="224">
        <v>1</v>
      </c>
      <c r="I13" s="225">
        <v>1</v>
      </c>
      <c r="J13" s="220">
        <v>273.66609802112782</v>
      </c>
      <c r="K13" s="346"/>
      <c r="L13" s="240">
        <v>214.26034999999999</v>
      </c>
      <c r="M13" s="221">
        <v>19493406.640000001</v>
      </c>
      <c r="N13" s="236">
        <v>239862824.88</v>
      </c>
      <c r="O13" s="210"/>
      <c r="P13" s="210"/>
      <c r="Q13" s="211"/>
      <c r="S13" s="211"/>
      <c r="T13" s="211"/>
      <c r="U13" s="212"/>
    </row>
  </sheetData>
  <mergeCells count="18">
    <mergeCell ref="C6:N6"/>
    <mergeCell ref="L1:N1"/>
    <mergeCell ref="L2:N2"/>
    <mergeCell ref="L3:N3"/>
    <mergeCell ref="L4:N4"/>
    <mergeCell ref="C5:N5"/>
    <mergeCell ref="N8:N9"/>
    <mergeCell ref="K12:K13"/>
    <mergeCell ref="C7:N7"/>
    <mergeCell ref="B8:B10"/>
    <mergeCell ref="C8:C10"/>
    <mergeCell ref="D8:D9"/>
    <mergeCell ref="E8:E9"/>
    <mergeCell ref="F8:I8"/>
    <mergeCell ref="J8:J9"/>
    <mergeCell ref="K8:K9"/>
    <mergeCell ref="L8:L9"/>
    <mergeCell ref="M8:M9"/>
  </mergeCells>
  <pageMargins left="0.62992125984251968" right="0.15748031496062992" top="0.74803149606299213" bottom="0.39370078740157483" header="0.15748031496062992" footer="0.15748031496062992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1" t="s">
        <v>45</v>
      </c>
      <c r="D1" s="351"/>
      <c r="E1" s="351"/>
      <c r="F1" s="351"/>
      <c r="G1" s="351"/>
      <c r="H1" s="351"/>
      <c r="I1" s="351"/>
      <c r="J1" s="115"/>
      <c r="K1" s="115"/>
    </row>
    <row r="2" spans="2:22" ht="22.5" customHeight="1" x14ac:dyDescent="0.3">
      <c r="C2" s="351"/>
      <c r="D2" s="351"/>
      <c r="E2" s="351"/>
      <c r="F2" s="351"/>
      <c r="G2" s="351"/>
      <c r="H2" s="351"/>
      <c r="I2" s="351"/>
      <c r="J2" s="116"/>
      <c r="K2" s="116"/>
    </row>
    <row r="3" spans="2:22" ht="37.5" customHeight="1" x14ac:dyDescent="0.3">
      <c r="C3" s="290"/>
      <c r="D3" s="290"/>
      <c r="E3" s="290"/>
      <c r="F3" s="290"/>
      <c r="G3" s="290"/>
      <c r="H3" s="290"/>
      <c r="I3" s="290"/>
      <c r="J3" s="122"/>
      <c r="K3" s="122"/>
    </row>
    <row r="4" spans="2:22" s="3" customFormat="1" ht="43.9" customHeight="1" x14ac:dyDescent="0.3">
      <c r="B4" s="352" t="s">
        <v>7</v>
      </c>
      <c r="C4" s="352" t="s">
        <v>8</v>
      </c>
      <c r="D4" s="352" t="s">
        <v>9</v>
      </c>
      <c r="E4" s="352" t="s">
        <v>27</v>
      </c>
      <c r="F4" s="352" t="s">
        <v>19</v>
      </c>
      <c r="G4" s="352" t="s">
        <v>21</v>
      </c>
      <c r="H4" s="301" t="s">
        <v>20</v>
      </c>
      <c r="I4" s="301"/>
      <c r="J4" s="52"/>
      <c r="K4" s="52"/>
    </row>
    <row r="5" spans="2:22" s="4" customFormat="1" ht="62.25" customHeight="1" x14ac:dyDescent="0.3">
      <c r="B5" s="353"/>
      <c r="C5" s="353"/>
      <c r="D5" s="353"/>
      <c r="E5" s="353"/>
      <c r="F5" s="353"/>
      <c r="G5" s="353"/>
      <c r="H5" s="301"/>
      <c r="I5" s="301"/>
      <c r="J5" s="52"/>
      <c r="K5" s="52"/>
    </row>
    <row r="6" spans="2:22" s="4" customFormat="1" ht="49.5" customHeight="1" x14ac:dyDescent="0.3">
      <c r="B6" s="354"/>
      <c r="C6" s="354"/>
      <c r="D6" s="354"/>
      <c r="E6" s="354"/>
      <c r="F6" s="354"/>
      <c r="G6" s="354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47" t="e">
        <f>K10/L10</f>
        <v>#REF!</v>
      </c>
      <c r="I8" s="347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48"/>
      <c r="I9" s="348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49"/>
      <c r="I10" s="349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50" t="e">
        <f>K12/L12</f>
        <v>#REF!</v>
      </c>
      <c r="I11" s="350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50"/>
      <c r="I12" s="350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50" t="e">
        <f>K16/L16</f>
        <v>#REF!</v>
      </c>
      <c r="I13" s="347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50"/>
      <c r="I14" s="348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50"/>
      <c r="I15" s="348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50"/>
      <c r="I16" s="349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47" t="e">
        <f>K19/L19</f>
        <v>#REF!</v>
      </c>
      <c r="I17" s="347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48"/>
      <c r="I18" s="348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49"/>
      <c r="I19" s="348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1. АМП_без Акуш и Стомат</vt:lpstr>
      <vt:lpstr>2. АМП_Акушерств</vt:lpstr>
      <vt:lpstr>3. АМП_Стоматология</vt:lpstr>
      <vt:lpstr>тарифы (с плот.) (2)</vt:lpstr>
      <vt:lpstr>тарифы (с плот.)</vt:lpstr>
      <vt:lpstr>тарифы (без плотн) (2)</vt:lpstr>
      <vt:lpstr>тарифы (без плотн)</vt:lpstr>
      <vt:lpstr>'1. АМП_без Акуш и Стомат'!Заголовки_для_печати</vt:lpstr>
      <vt:lpstr>'2. АМП_Акушерств'!Заголовки_для_печати</vt:lpstr>
      <vt:lpstr>'3. АМП_Стоматология'!Заголовки_для_печати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'1. АМП_без Акуш и Стомат'!Область_печати</vt:lpstr>
      <vt:lpstr>'2. АМП_Акушерств'!Область_печати</vt:lpstr>
      <vt:lpstr>'3. АМП_Стоматология'!Область_печати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2023-05-19T01:13:59Z</cp:lastPrinted>
  <dcterms:created xsi:type="dcterms:W3CDTF">2015-02-06T05:02:21Z</dcterms:created>
  <dcterms:modified xsi:type="dcterms:W3CDTF">2023-07-17T05:05:37Z</dcterms:modified>
</cp:coreProperties>
</file>