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1'!$A$1:$G$92</definedName>
    <definedName name="_xlnm.Print_Area" localSheetId="1">'Приложение 2'!$A$1:$F$65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2" l="1"/>
  <c r="G33" i="2"/>
  <c r="F63" i="1"/>
  <c r="H32" i="2"/>
  <c r="J32" i="1"/>
  <c r="J30" i="1"/>
  <c r="I30" i="1"/>
  <c r="H30" i="1"/>
  <c r="F42" i="1"/>
  <c r="F41" i="1" s="1"/>
  <c r="F46" i="1"/>
  <c r="F30" i="1" s="1"/>
  <c r="F29" i="1" s="1"/>
  <c r="H29" i="1" s="1"/>
  <c r="F49" i="1"/>
  <c r="F32" i="1" s="1"/>
  <c r="D3" i="2" l="1"/>
  <c r="D2" i="2"/>
  <c r="E34" i="2" l="1"/>
  <c r="E27" i="2" l="1"/>
  <c r="E29" i="2"/>
  <c r="H27" i="2" s="1"/>
  <c r="F66" i="1" l="1"/>
  <c r="J29" i="1" l="1"/>
  <c r="H32" i="1" l="1"/>
  <c r="D4" i="2" l="1"/>
  <c r="D5" i="2"/>
  <c r="D6" i="2"/>
  <c r="D7" i="2"/>
  <c r="E33" i="2" l="1"/>
  <c r="H33" i="2" s="1"/>
  <c r="B17" i="2"/>
  <c r="D48" i="2"/>
  <c r="A52" i="2"/>
  <c r="E39" i="2" l="1"/>
  <c r="H39" i="2" s="1"/>
</calcChain>
</file>

<file path=xl/sharedStrings.xml><?xml version="1.0" encoding="utf-8"?>
<sst xmlns="http://schemas.openxmlformats.org/spreadsheetml/2006/main" count="218" uniqueCount="121">
  <si>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</si>
  <si>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</si>
  <si>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</si>
  <si>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</si>
  <si>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</si>
  <si>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</si>
  <si>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</si>
  <si>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Количество прикрепившихся лиц</t>
  </si>
  <si>
    <t>человек</t>
  </si>
  <si>
    <t>2.</t>
  </si>
  <si>
    <t>единиц</t>
  </si>
  <si>
    <t>2.1.</t>
  </si>
  <si>
    <t>2.2.</t>
  </si>
  <si>
    <t>3.</t>
  </si>
  <si>
    <t>Обращения</t>
  </si>
  <si>
    <t>Проведение диагностических (лабораторных) исследований - всего, в том числе:</t>
  </si>
  <si>
    <t>1.1.</t>
  </si>
  <si>
    <t>Ультразвуковое исследование сердечно-сосудистой системы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</si>
  <si>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</si>
  <si>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</si>
  <si>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</si>
  <si>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</si>
  <si>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</si>
  <si>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</si>
  <si>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>3.1.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</si>
  <si>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</si>
  <si>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</si>
  <si>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</si>
  <si>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</si>
  <si>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</si>
  <si>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</si>
  <si>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</si>
  <si>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</si>
  <si>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</si>
  <si>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проведение профилактических медицинских осмотров и диспансеризации</t>
  </si>
  <si>
    <t>проведение диагностических (лабораторных) исследований</t>
  </si>
  <si>
    <t>посещения и обращения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</si>
  <si>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</si>
  <si>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</si>
  <si>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 xml:space="preserve">     1.1.   Медицинская  помощь  в  амбулаторных  условиях,  оплата  которой осуществляется по подушевому нормативу финансирования на прикрепившихся лиц</t>
  </si>
  <si>
    <t xml:space="preserve">    1.2.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</si>
  <si>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Приложение № 1</t>
  </si>
  <si>
    <t xml:space="preserve">             I. Медицинская помощь в амбулаторных условиях</t>
  </si>
  <si>
    <t>Посещения с иными целями, всего - в том числе:</t>
  </si>
  <si>
    <t xml:space="preserve">      2.1.  Медицинская  помощь,  оплата  которой  осуществляется  за  случай лечения заболевания</t>
  </si>
  <si>
    <t xml:space="preserve">     2.1.1.    Специализированная   (за   исключением   высокотехнологичной) медицинская помощь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</si>
  <si>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</si>
  <si>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</si>
  <si>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</si>
  <si>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</si>
  <si>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</si>
  <si>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</si>
  <si>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</si>
  <si>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</si>
  <si>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</si>
  <si>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</si>
  <si>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</si>
  <si>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</si>
  <si>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</si>
  <si>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</si>
  <si>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</si>
  <si>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</si>
  <si>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</si>
  <si>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</si>
  <si>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</si>
  <si>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</si>
  <si>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</si>
  <si>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</si>
  <si>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</si>
  <si>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</si>
  <si>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</si>
  <si>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</si>
  <si>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</si>
  <si>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</si>
  <si>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</si>
  <si>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</si>
  <si>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</si>
  <si>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</si>
  <si>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Магаданское областное государственное</t>
  </si>
  <si>
    <t xml:space="preserve">бюджетное учреждение здравоохранения </t>
  </si>
  <si>
    <t xml:space="preserve">2.1.1. </t>
  </si>
  <si>
    <t>профилактические медицинские осмотры взрослого населения</t>
  </si>
  <si>
    <t>Хирургия</t>
  </si>
  <si>
    <t>Терапия</t>
  </si>
  <si>
    <t>Эндокринология</t>
  </si>
  <si>
    <t>И.Ч. Николов, главный врач</t>
  </si>
  <si>
    <t xml:space="preserve">2.1. </t>
  </si>
  <si>
    <t>3.1.1.</t>
  </si>
  <si>
    <t>3.1.2.</t>
  </si>
  <si>
    <t>3.1.3.</t>
  </si>
  <si>
    <t>Приложение № 2</t>
  </si>
  <si>
    <t>Магаданское областное государственное бюджетное учреждение здравоохранения  "Городская поликлиника"</t>
  </si>
  <si>
    <t xml:space="preserve"> "Городская поликлиника"</t>
  </si>
  <si>
    <t>2.3.</t>
  </si>
  <si>
    <t>Посещений - всего, в том числе:</t>
  </si>
  <si>
    <t>1.2.</t>
  </si>
  <si>
    <t>Рентгеноденситометрия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</si>
  <si>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2023    </t>
    </r>
    <r>
      <rPr>
        <sz val="14"/>
        <color theme="1"/>
        <rFont val="Times New Roman"/>
        <family val="1"/>
        <charset val="204"/>
      </rPr>
      <t xml:space="preserve">  год,</t>
    </r>
  </si>
  <si>
    <t>Посещения с профилактическими целями - всего, в том числе:</t>
  </si>
  <si>
    <t>2.1.1.</t>
  </si>
  <si>
    <t>-</t>
  </si>
  <si>
    <t>2.1.2.</t>
  </si>
  <si>
    <t>Медицинская реабилитация</t>
  </si>
  <si>
    <t>Обращения, всего - в том числе:</t>
  </si>
  <si>
    <t>страхованию от 30.12.2022г.  № 4</t>
  </si>
  <si>
    <t>3.1.4.</t>
  </si>
  <si>
    <t xml:space="preserve">к  Дополнительному соглашению </t>
  </si>
  <si>
    <t>от "19" мая 2023 года № 1</t>
  </si>
  <si>
    <t>О.И. Казанцева, и.о. директора</t>
  </si>
  <si>
    <t>4.</t>
  </si>
  <si>
    <t>Диспансерное наблюдение взрослого населения</t>
  </si>
  <si>
    <t>2.2.1.</t>
  </si>
  <si>
    <t xml:space="preserve">       Комплексные посещения цетров здоровья для взрослого населения</t>
  </si>
  <si>
    <t xml:space="preserve">           Мобильная медицинская бригада</t>
  </si>
  <si>
    <t xml:space="preserve">          Комплексные посещения школы сахарного диабета</t>
  </si>
  <si>
    <t xml:space="preserve">          Мобильная медицинская бригада</t>
  </si>
  <si>
    <t xml:space="preserve">          Комплексные посещения по профилю "Медицинская реабилитация"</t>
  </si>
  <si>
    <t xml:space="preserve">          Диспансеризация определенных групп взрослого населения, в том числе:</t>
  </si>
  <si>
    <t xml:space="preserve">          углубленная диспансеризация</t>
  </si>
  <si>
    <t>1.3.</t>
  </si>
  <si>
    <t>Эндоскопического диагностического исследования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</si>
</sst>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1" tint="0.499984740745262"/>
      </bottom>
      <diagonal/>
    </border>
    <border>
      <left/>
      <right/>
      <top style="thin">
        <color indexed="64"/>
      </top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thin">
        <color theme="1" tint="0.499984740745262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2" xfId="0" applyFont="1" applyBorder="1"/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3" fontId="1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/>
    <xf numFmtId="0" fontId="1" fillId="0" borderId="9" xfId="0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2" fontId="1" fillId="0" borderId="0" xfId="0" applyNumberFormat="1" applyFont="1"/>
    <xf numFmtId="3" fontId="1" fillId="0" borderId="0" xfId="0" applyNumberFormat="1" applyFont="1"/>
    <xf numFmtId="3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right" vertical="center" wrapText="1"/>
    </xf>
    <xf numFmtId="3" fontId="5" fillId="0" borderId="4" xfId="0" applyNumberFormat="1" applyFont="1" applyBorder="1" applyAlignment="1">
      <alignment horizontal="righ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/>
    </xf>
    <xf numFmtId="3" fontId="5" fillId="0" borderId="4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2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left" wrapText="1"/>
    </xf>
    <xf numFmtId="0" fontId="5" fillId="0" borderId="17" xfId="0" applyFont="1" applyBorder="1" applyAlignment="1">
      <alignment horizontal="left" wrapText="1"/>
    </xf>
    <xf numFmtId="0" fontId="5" fillId="0" borderId="18" xfId="0" applyFont="1" applyBorder="1" applyAlignment="1">
      <alignment horizontal="left" wrapText="1"/>
    </xf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2"/>
  <sheetViews>
    <sheetView view="pageBreakPreview" topLeftCell="A25" zoomScale="80" zoomScaleNormal="100" zoomScaleSheetLayoutView="80" workbookViewId="0">
      <selection activeCell="F40" sqref="F40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83" t="s">
        <v>41</v>
      </c>
      <c r="F1" s="83"/>
      <c r="G1" s="83"/>
    </row>
    <row r="2" spans="2:7" x14ac:dyDescent="0.3">
      <c r="E2" s="83" t="s">
        <v>106</v>
      </c>
      <c r="F2" s="83"/>
      <c r="G2" s="83"/>
    </row>
    <row r="3" spans="2:7" x14ac:dyDescent="0.3">
      <c r="E3" s="83" t="s">
        <v>107</v>
      </c>
      <c r="F3" s="83"/>
      <c r="G3" s="83"/>
    </row>
    <row r="4" spans="2:7" x14ac:dyDescent="0.3">
      <c r="E4" s="83" t="s">
        <v>64</v>
      </c>
      <c r="F4" s="83"/>
      <c r="G4" s="83"/>
    </row>
    <row r="5" spans="2:7" x14ac:dyDescent="0.3">
      <c r="E5" s="83" t="s">
        <v>0</v>
      </c>
      <c r="F5" s="83"/>
      <c r="G5" s="83"/>
    </row>
    <row r="6" spans="2:7" x14ac:dyDescent="0.3">
      <c r="E6" s="83" t="s">
        <v>1</v>
      </c>
      <c r="F6" s="83"/>
      <c r="G6" s="83"/>
    </row>
    <row r="7" spans="2:7" x14ac:dyDescent="0.3">
      <c r="E7" s="83" t="s">
        <v>104</v>
      </c>
      <c r="F7" s="83"/>
      <c r="G7" s="83"/>
    </row>
    <row r="10" spans="2:7" x14ac:dyDescent="0.3">
      <c r="B10" s="46" t="s">
        <v>76</v>
      </c>
      <c r="C10" s="46"/>
      <c r="D10" s="46"/>
      <c r="E10" s="46"/>
      <c r="F10" s="46"/>
    </row>
    <row r="11" spans="2:7" x14ac:dyDescent="0.3">
      <c r="B11" s="46" t="s">
        <v>97</v>
      </c>
      <c r="C11" s="46"/>
      <c r="D11" s="46"/>
      <c r="E11" s="46"/>
      <c r="F11" s="46"/>
    </row>
    <row r="12" spans="2:7" s="18" customFormat="1" ht="15" x14ac:dyDescent="0.25">
      <c r="B12" s="84" t="s">
        <v>65</v>
      </c>
      <c r="C12" s="84"/>
      <c r="D12" s="84"/>
      <c r="E12" s="84"/>
      <c r="F12" s="84"/>
    </row>
    <row r="13" spans="2:7" s="18" customFormat="1" ht="15" x14ac:dyDescent="0.25">
      <c r="B13" s="84" t="s">
        <v>66</v>
      </c>
      <c r="C13" s="84"/>
      <c r="D13" s="84"/>
      <c r="E13" s="84"/>
      <c r="F13" s="84"/>
    </row>
    <row r="14" spans="2:7" s="18" customFormat="1" ht="15" x14ac:dyDescent="0.25">
      <c r="B14" s="84" t="s">
        <v>67</v>
      </c>
      <c r="C14" s="84"/>
      <c r="D14" s="84"/>
      <c r="E14" s="84"/>
      <c r="F14" s="84"/>
    </row>
    <row r="15" spans="2:7" s="18" customFormat="1" ht="15" x14ac:dyDescent="0.25">
      <c r="B15" s="84" t="s">
        <v>68</v>
      </c>
      <c r="C15" s="84"/>
      <c r="D15" s="84"/>
      <c r="E15" s="84"/>
      <c r="F15" s="84"/>
    </row>
    <row r="16" spans="2:7" s="18" customFormat="1" ht="15" x14ac:dyDescent="0.25">
      <c r="B16" s="84" t="s">
        <v>69</v>
      </c>
      <c r="C16" s="84"/>
      <c r="D16" s="84"/>
      <c r="E16" s="84"/>
      <c r="F16" s="84"/>
    </row>
    <row r="17" spans="1:10" x14ac:dyDescent="0.3">
      <c r="B17" s="25"/>
      <c r="C17" s="25"/>
      <c r="D17" s="25"/>
      <c r="E17" s="25"/>
      <c r="F17" s="25"/>
    </row>
    <row r="18" spans="1:10" ht="39" customHeight="1" x14ac:dyDescent="0.3">
      <c r="A18" s="2"/>
      <c r="B18" s="89" t="s">
        <v>91</v>
      </c>
      <c r="C18" s="89"/>
      <c r="D18" s="89"/>
      <c r="E18" s="89"/>
      <c r="F18" s="89"/>
    </row>
    <row r="19" spans="1:10" s="18" customFormat="1" ht="14.25" customHeight="1" x14ac:dyDescent="0.25">
      <c r="B19" s="70" t="s">
        <v>70</v>
      </c>
      <c r="C19" s="70"/>
      <c r="D19" s="70"/>
      <c r="E19" s="70"/>
      <c r="F19" s="70"/>
    </row>
    <row r="20" spans="1:10" s="18" customFormat="1" ht="14.25" customHeight="1" x14ac:dyDescent="0.25">
      <c r="B20" s="84" t="s">
        <v>2</v>
      </c>
      <c r="C20" s="84"/>
      <c r="D20" s="84"/>
      <c r="E20" s="84"/>
      <c r="F20" s="84"/>
    </row>
    <row r="21" spans="1:10" s="18" customFormat="1" ht="14.25" customHeight="1" x14ac:dyDescent="0.25">
      <c r="B21" s="84" t="s">
        <v>71</v>
      </c>
      <c r="C21" s="84"/>
      <c r="D21" s="84"/>
      <c r="E21" s="84"/>
      <c r="F21" s="84"/>
    </row>
    <row r="23" spans="1:10" x14ac:dyDescent="0.3">
      <c r="A23" s="1" t="s">
        <v>42</v>
      </c>
    </row>
    <row r="25" spans="1:10" ht="37.5" customHeight="1" x14ac:dyDescent="0.3">
      <c r="A25" s="82" t="s">
        <v>39</v>
      </c>
      <c r="B25" s="82"/>
      <c r="C25" s="82"/>
      <c r="D25" s="82"/>
      <c r="E25" s="82"/>
      <c r="F25" s="82"/>
      <c r="G25" s="3"/>
    </row>
    <row r="27" spans="1:10" ht="52.5" customHeight="1" x14ac:dyDescent="0.3">
      <c r="A27" s="10" t="s">
        <v>61</v>
      </c>
      <c r="B27" s="87" t="s">
        <v>3</v>
      </c>
      <c r="C27" s="81"/>
      <c r="D27" s="88"/>
      <c r="E27" s="11" t="s">
        <v>4</v>
      </c>
      <c r="F27" s="23" t="s">
        <v>5</v>
      </c>
    </row>
    <row r="28" spans="1:10" ht="26.25" customHeight="1" x14ac:dyDescent="0.3">
      <c r="A28" s="13" t="s">
        <v>6</v>
      </c>
      <c r="B28" s="85" t="s">
        <v>7</v>
      </c>
      <c r="C28" s="74"/>
      <c r="D28" s="86"/>
      <c r="E28" s="11" t="s">
        <v>8</v>
      </c>
      <c r="F28" s="28">
        <v>72089</v>
      </c>
    </row>
    <row r="29" spans="1:10" ht="26.25" customHeight="1" x14ac:dyDescent="0.3">
      <c r="A29" s="13" t="s">
        <v>9</v>
      </c>
      <c r="B29" s="73" t="s">
        <v>94</v>
      </c>
      <c r="C29" s="74"/>
      <c r="D29" s="75"/>
      <c r="E29" s="11" t="s">
        <v>10</v>
      </c>
      <c r="F29" s="28">
        <f>F30+30509</f>
        <v>103351</v>
      </c>
      <c r="H29" s="27">
        <f>F29+F41</f>
        <v>141355</v>
      </c>
      <c r="I29" s="1">
        <v>141355</v>
      </c>
      <c r="J29" s="27">
        <f>I29-H29</f>
        <v>0</v>
      </c>
    </row>
    <row r="30" spans="1:10" ht="33.75" customHeight="1" x14ac:dyDescent="0.3">
      <c r="A30" s="5" t="s">
        <v>11</v>
      </c>
      <c r="B30" s="73" t="s">
        <v>43</v>
      </c>
      <c r="C30" s="74"/>
      <c r="D30" s="75"/>
      <c r="E30" s="23" t="s">
        <v>10</v>
      </c>
      <c r="F30" s="28">
        <f>110546-F46-F42</f>
        <v>72842</v>
      </c>
      <c r="H30" s="27">
        <f>F30+F46</f>
        <v>73642</v>
      </c>
      <c r="I30" s="1">
        <f>110546-36904</f>
        <v>73642</v>
      </c>
      <c r="J30" s="27">
        <f>I30-H30</f>
        <v>0</v>
      </c>
    </row>
    <row r="31" spans="1:10" ht="36.75" customHeight="1" x14ac:dyDescent="0.3">
      <c r="A31" s="37" t="s">
        <v>80</v>
      </c>
      <c r="B31" s="76" t="s">
        <v>112</v>
      </c>
      <c r="C31" s="77"/>
      <c r="D31" s="78"/>
      <c r="E31" s="38" t="s">
        <v>10</v>
      </c>
      <c r="F31" s="39">
        <v>3753</v>
      </c>
    </row>
    <row r="32" spans="1:10" ht="27.75" customHeight="1" x14ac:dyDescent="0.3">
      <c r="A32" s="4" t="s">
        <v>13</v>
      </c>
      <c r="B32" s="73" t="s">
        <v>14</v>
      </c>
      <c r="C32" s="74"/>
      <c r="D32" s="75"/>
      <c r="E32" s="23" t="s">
        <v>10</v>
      </c>
      <c r="F32" s="32">
        <f>95095-F49</f>
        <v>94743</v>
      </c>
      <c r="H32" s="27">
        <f>F32+F49</f>
        <v>95095</v>
      </c>
      <c r="I32" s="1">
        <v>95095</v>
      </c>
      <c r="J32" s="27">
        <f>I32-H32</f>
        <v>0</v>
      </c>
    </row>
    <row r="34" spans="1:6" ht="36.75" customHeight="1" x14ac:dyDescent="0.3">
      <c r="A34" s="82" t="s">
        <v>40</v>
      </c>
      <c r="B34" s="82"/>
      <c r="C34" s="82"/>
      <c r="D34" s="82"/>
      <c r="E34" s="82"/>
      <c r="F34" s="82"/>
    </row>
    <row r="36" spans="1:6" ht="56.25" x14ac:dyDescent="0.3">
      <c r="A36" s="10" t="s">
        <v>61</v>
      </c>
      <c r="B36" s="79" t="s">
        <v>3</v>
      </c>
      <c r="C36" s="81"/>
      <c r="D36" s="80"/>
      <c r="E36" s="11" t="s">
        <v>4</v>
      </c>
      <c r="F36" s="23" t="s">
        <v>5</v>
      </c>
    </row>
    <row r="37" spans="1:6" ht="37.5" customHeight="1" x14ac:dyDescent="0.3">
      <c r="A37" s="14" t="s">
        <v>6</v>
      </c>
      <c r="B37" s="73" t="s">
        <v>15</v>
      </c>
      <c r="C37" s="74"/>
      <c r="D37" s="75"/>
      <c r="E37" s="36" t="s">
        <v>10</v>
      </c>
      <c r="F37" s="19">
        <v>3770</v>
      </c>
    </row>
    <row r="38" spans="1:6" ht="26.25" customHeight="1" x14ac:dyDescent="0.3">
      <c r="A38" s="4" t="s">
        <v>16</v>
      </c>
      <c r="B38" s="73" t="s">
        <v>17</v>
      </c>
      <c r="C38" s="74"/>
      <c r="D38" s="75"/>
      <c r="E38" s="40" t="s">
        <v>10</v>
      </c>
      <c r="F38" s="28">
        <v>2130</v>
      </c>
    </row>
    <row r="39" spans="1:6" ht="26.25" customHeight="1" x14ac:dyDescent="0.3">
      <c r="A39" s="4" t="s">
        <v>95</v>
      </c>
      <c r="B39" s="73" t="s">
        <v>120</v>
      </c>
      <c r="C39" s="74"/>
      <c r="D39" s="75"/>
      <c r="E39" s="42" t="s">
        <v>10</v>
      </c>
      <c r="F39" s="28">
        <v>400</v>
      </c>
    </row>
    <row r="40" spans="1:6" ht="26.25" customHeight="1" x14ac:dyDescent="0.3">
      <c r="A40" s="4" t="s">
        <v>119</v>
      </c>
      <c r="B40" s="73" t="s">
        <v>96</v>
      </c>
      <c r="C40" s="74"/>
      <c r="D40" s="75"/>
      <c r="E40" s="40" t="s">
        <v>10</v>
      </c>
      <c r="F40" s="28">
        <v>1200</v>
      </c>
    </row>
    <row r="41" spans="1:6" ht="26.25" customHeight="1" x14ac:dyDescent="0.3">
      <c r="A41" s="4" t="s">
        <v>9</v>
      </c>
      <c r="B41" s="73" t="s">
        <v>94</v>
      </c>
      <c r="C41" s="74"/>
      <c r="D41" s="75"/>
      <c r="E41" s="40" t="s">
        <v>10</v>
      </c>
      <c r="F41" s="28">
        <f>F42+F46+300</f>
        <v>38004</v>
      </c>
    </row>
    <row r="42" spans="1:6" ht="26.25" customHeight="1" x14ac:dyDescent="0.3">
      <c r="A42" s="29" t="s">
        <v>11</v>
      </c>
      <c r="B42" s="52" t="s">
        <v>98</v>
      </c>
      <c r="C42" s="52"/>
      <c r="D42" s="52"/>
      <c r="E42" s="30" t="s">
        <v>10</v>
      </c>
      <c r="F42" s="28">
        <f>F43+F45</f>
        <v>36904</v>
      </c>
    </row>
    <row r="43" spans="1:6" ht="42" customHeight="1" x14ac:dyDescent="0.3">
      <c r="A43" s="29" t="s">
        <v>99</v>
      </c>
      <c r="B43" s="53" t="s">
        <v>117</v>
      </c>
      <c r="C43" s="54"/>
      <c r="D43" s="55"/>
      <c r="E43" s="31" t="s">
        <v>10</v>
      </c>
      <c r="F43" s="28">
        <v>30253</v>
      </c>
    </row>
    <row r="44" spans="1:6" ht="26.25" customHeight="1" x14ac:dyDescent="0.3">
      <c r="A44" s="29" t="s">
        <v>100</v>
      </c>
      <c r="B44" s="53" t="s">
        <v>118</v>
      </c>
      <c r="C44" s="54"/>
      <c r="D44" s="55"/>
      <c r="E44" s="30" t="s">
        <v>10</v>
      </c>
      <c r="F44" s="28">
        <v>2074</v>
      </c>
    </row>
    <row r="45" spans="1:6" ht="26.25" customHeight="1" x14ac:dyDescent="0.3">
      <c r="A45" s="29" t="s">
        <v>101</v>
      </c>
      <c r="B45" s="56" t="s">
        <v>81</v>
      </c>
      <c r="C45" s="57"/>
      <c r="D45" s="58"/>
      <c r="E45" s="31" t="s">
        <v>10</v>
      </c>
      <c r="F45" s="28">
        <v>6651</v>
      </c>
    </row>
    <row r="46" spans="1:6" ht="26.25" customHeight="1" x14ac:dyDescent="0.3">
      <c r="A46" s="41" t="s">
        <v>12</v>
      </c>
      <c r="B46" s="52" t="s">
        <v>43</v>
      </c>
      <c r="C46" s="52"/>
      <c r="D46" s="52"/>
      <c r="E46" s="31" t="s">
        <v>10</v>
      </c>
      <c r="F46" s="28">
        <f>F47+F48</f>
        <v>800</v>
      </c>
    </row>
    <row r="47" spans="1:6" ht="26.25" customHeight="1" x14ac:dyDescent="0.3">
      <c r="A47" s="41" t="s">
        <v>111</v>
      </c>
      <c r="B47" s="63" t="s">
        <v>114</v>
      </c>
      <c r="C47" s="64"/>
      <c r="D47" s="65"/>
      <c r="E47" s="43" t="s">
        <v>10</v>
      </c>
      <c r="F47" s="33">
        <v>50</v>
      </c>
    </row>
    <row r="48" spans="1:6" ht="26.25" customHeight="1" x14ac:dyDescent="0.3">
      <c r="A48" s="41" t="s">
        <v>111</v>
      </c>
      <c r="B48" s="66" t="s">
        <v>113</v>
      </c>
      <c r="C48" s="67"/>
      <c r="D48" s="68"/>
      <c r="E48" s="43" t="s">
        <v>10</v>
      </c>
      <c r="F48" s="33">
        <v>750</v>
      </c>
    </row>
    <row r="49" spans="1:6" ht="22.5" customHeight="1" x14ac:dyDescent="0.3">
      <c r="A49" s="4" t="s">
        <v>13</v>
      </c>
      <c r="B49" s="73" t="s">
        <v>103</v>
      </c>
      <c r="C49" s="74"/>
      <c r="D49" s="75"/>
      <c r="E49" s="40" t="s">
        <v>10</v>
      </c>
      <c r="F49" s="32">
        <f>F50+F51</f>
        <v>352</v>
      </c>
    </row>
    <row r="50" spans="1:6" ht="36" customHeight="1" x14ac:dyDescent="0.3">
      <c r="A50" s="35" t="s">
        <v>24</v>
      </c>
      <c r="B50" s="66" t="s">
        <v>116</v>
      </c>
      <c r="C50" s="67"/>
      <c r="D50" s="68"/>
      <c r="E50" s="34" t="s">
        <v>10</v>
      </c>
      <c r="F50" s="33">
        <v>197</v>
      </c>
    </row>
    <row r="51" spans="1:6" ht="22.5" customHeight="1" x14ac:dyDescent="0.3">
      <c r="A51" s="35" t="s">
        <v>24</v>
      </c>
      <c r="B51" s="66" t="s">
        <v>115</v>
      </c>
      <c r="C51" s="67"/>
      <c r="D51" s="68"/>
      <c r="E51" s="34" t="s">
        <v>10</v>
      </c>
      <c r="F51" s="33">
        <v>155</v>
      </c>
    </row>
    <row r="52" spans="1:6" ht="22.5" customHeight="1" x14ac:dyDescent="0.3">
      <c r="A52" s="4" t="s">
        <v>109</v>
      </c>
      <c r="B52" s="73" t="s">
        <v>110</v>
      </c>
      <c r="C52" s="74"/>
      <c r="D52" s="75"/>
      <c r="E52" s="40" t="s">
        <v>10</v>
      </c>
      <c r="F52" s="32">
        <v>19680</v>
      </c>
    </row>
    <row r="54" spans="1:6" x14ac:dyDescent="0.3">
      <c r="A54" s="1" t="s">
        <v>18</v>
      </c>
    </row>
    <row r="56" spans="1:6" x14ac:dyDescent="0.3">
      <c r="A56" s="1" t="s">
        <v>44</v>
      </c>
    </row>
    <row r="58" spans="1:6" x14ac:dyDescent="0.3">
      <c r="A58" s="1" t="s">
        <v>45</v>
      </c>
    </row>
    <row r="60" spans="1:6" ht="42.75" customHeight="1" x14ac:dyDescent="0.3">
      <c r="A60" s="79" t="s">
        <v>19</v>
      </c>
      <c r="B60" s="80"/>
      <c r="C60" s="59" t="s">
        <v>48</v>
      </c>
      <c r="D60" s="60"/>
      <c r="E60" s="79" t="s">
        <v>20</v>
      </c>
      <c r="F60" s="80"/>
    </row>
    <row r="61" spans="1:6" ht="37.5" customHeight="1" x14ac:dyDescent="0.3">
      <c r="A61" s="9" t="s">
        <v>46</v>
      </c>
      <c r="B61" s="24" t="s">
        <v>47</v>
      </c>
      <c r="C61" s="61"/>
      <c r="D61" s="62"/>
      <c r="E61" s="23" t="s">
        <v>21</v>
      </c>
      <c r="F61" s="23" t="s">
        <v>22</v>
      </c>
    </row>
    <row r="62" spans="1:6" ht="20.25" customHeight="1" x14ac:dyDescent="0.3">
      <c r="A62" s="8">
        <v>158</v>
      </c>
      <c r="B62" s="21" t="s">
        <v>102</v>
      </c>
      <c r="C62" s="44">
        <v>37</v>
      </c>
      <c r="D62" s="45"/>
      <c r="E62" s="20">
        <v>0</v>
      </c>
      <c r="F62" s="20">
        <v>340</v>
      </c>
    </row>
    <row r="63" spans="1:6" x14ac:dyDescent="0.3">
      <c r="A63" s="8">
        <v>97</v>
      </c>
      <c r="B63" s="21" t="s">
        <v>83</v>
      </c>
      <c r="C63" s="44">
        <v>27</v>
      </c>
      <c r="D63" s="45"/>
      <c r="E63" s="20">
        <v>0</v>
      </c>
      <c r="F63" s="20">
        <f>2455-52</f>
        <v>2403</v>
      </c>
    </row>
    <row r="64" spans="1:6" x14ac:dyDescent="0.3">
      <c r="A64" s="8">
        <v>112</v>
      </c>
      <c r="B64" s="21" t="s">
        <v>82</v>
      </c>
      <c r="C64" s="44">
        <v>31</v>
      </c>
      <c r="D64" s="45"/>
      <c r="E64" s="20">
        <v>0</v>
      </c>
      <c r="F64" s="20">
        <v>170</v>
      </c>
    </row>
    <row r="65" spans="1:7" x14ac:dyDescent="0.3">
      <c r="A65" s="8">
        <v>122</v>
      </c>
      <c r="B65" s="21" t="s">
        <v>84</v>
      </c>
      <c r="C65" s="44">
        <v>35</v>
      </c>
      <c r="D65" s="45"/>
      <c r="E65" s="20">
        <v>0</v>
      </c>
      <c r="F65" s="20">
        <v>30</v>
      </c>
    </row>
    <row r="66" spans="1:7" x14ac:dyDescent="0.3">
      <c r="A66" s="49" t="s">
        <v>23</v>
      </c>
      <c r="B66" s="50"/>
      <c r="C66" s="50"/>
      <c r="D66" s="51"/>
      <c r="E66" s="20">
        <v>0</v>
      </c>
      <c r="F66" s="20">
        <f>SUM(F62:F65)</f>
        <v>2943</v>
      </c>
    </row>
    <row r="70" spans="1:7" ht="24.75" customHeight="1" x14ac:dyDescent="0.3">
      <c r="A70" s="2"/>
      <c r="B70" s="46" t="s">
        <v>49</v>
      </c>
      <c r="C70" s="46"/>
      <c r="D70" s="46"/>
      <c r="E70" s="46"/>
      <c r="F70" s="46"/>
    </row>
    <row r="72" spans="1:7" x14ac:dyDescent="0.3">
      <c r="A72" s="46" t="s">
        <v>25</v>
      </c>
      <c r="B72" s="46"/>
      <c r="E72" s="46" t="s">
        <v>27</v>
      </c>
      <c r="F72" s="46"/>
      <c r="G72" s="46"/>
    </row>
    <row r="73" spans="1:7" ht="20.25" customHeight="1" x14ac:dyDescent="0.3">
      <c r="A73" s="47" t="s">
        <v>51</v>
      </c>
      <c r="B73" s="47"/>
      <c r="E73" s="47" t="s">
        <v>78</v>
      </c>
      <c r="F73" s="47"/>
      <c r="G73" s="47"/>
    </row>
    <row r="74" spans="1:7" ht="20.25" customHeight="1" x14ac:dyDescent="0.3">
      <c r="A74" s="48" t="s">
        <v>52</v>
      </c>
      <c r="B74" s="48"/>
      <c r="E74" s="48" t="s">
        <v>79</v>
      </c>
      <c r="F74" s="48"/>
      <c r="G74" s="48"/>
    </row>
    <row r="75" spans="1:7" ht="20.25" customHeight="1" x14ac:dyDescent="0.3">
      <c r="A75" s="48" t="s">
        <v>77</v>
      </c>
      <c r="B75" s="48"/>
      <c r="E75" s="48" t="s">
        <v>92</v>
      </c>
      <c r="F75" s="48"/>
      <c r="G75" s="48"/>
    </row>
    <row r="76" spans="1:7" s="18" customFormat="1" ht="20.25" customHeight="1" x14ac:dyDescent="0.25">
      <c r="A76" s="69" t="s">
        <v>50</v>
      </c>
      <c r="B76" s="69"/>
      <c r="E76" s="69" t="s">
        <v>50</v>
      </c>
      <c r="F76" s="69"/>
      <c r="G76" s="69"/>
    </row>
    <row r="77" spans="1:7" ht="39" customHeight="1" x14ac:dyDescent="0.3">
      <c r="A77" s="47"/>
      <c r="B77" s="47"/>
      <c r="E77" s="47"/>
      <c r="F77" s="47"/>
      <c r="G77" s="47"/>
    </row>
    <row r="78" spans="1:7" s="18" customFormat="1" ht="15" x14ac:dyDescent="0.25">
      <c r="A78" s="70" t="s">
        <v>28</v>
      </c>
      <c r="B78" s="70"/>
      <c r="E78" s="70" t="s">
        <v>28</v>
      </c>
      <c r="F78" s="70"/>
      <c r="G78" s="70"/>
    </row>
    <row r="79" spans="1:7" ht="33.75" customHeight="1" x14ac:dyDescent="0.3">
      <c r="A79" s="72" t="s">
        <v>108</v>
      </c>
      <c r="B79" s="72"/>
      <c r="E79" s="47" t="s">
        <v>85</v>
      </c>
      <c r="F79" s="47"/>
      <c r="G79" s="47"/>
    </row>
    <row r="80" spans="1:7" s="18" customFormat="1" ht="29.25" customHeight="1" x14ac:dyDescent="0.25">
      <c r="A80" s="69" t="s">
        <v>53</v>
      </c>
      <c r="B80" s="69"/>
      <c r="E80" s="69" t="s">
        <v>53</v>
      </c>
      <c r="F80" s="69"/>
      <c r="G80" s="69"/>
    </row>
    <row r="81" spans="1:7" ht="37.5" customHeight="1" x14ac:dyDescent="0.3">
      <c r="A81" s="46" t="s">
        <v>29</v>
      </c>
      <c r="B81" s="46"/>
      <c r="E81" s="46" t="s">
        <v>29</v>
      </c>
      <c r="F81" s="46"/>
      <c r="G81" s="46"/>
    </row>
    <row r="82" spans="1:7" ht="62.25" customHeight="1" x14ac:dyDescent="0.3"/>
    <row r="83" spans="1:7" ht="21" customHeight="1" x14ac:dyDescent="0.3">
      <c r="A83" s="71" t="s">
        <v>26</v>
      </c>
      <c r="B83" s="71"/>
      <c r="E83" s="46" t="s">
        <v>26</v>
      </c>
      <c r="F83" s="46"/>
      <c r="G83" s="46"/>
    </row>
    <row r="84" spans="1:7" ht="21" customHeight="1" x14ac:dyDescent="0.3">
      <c r="A84" s="47" t="s">
        <v>56</v>
      </c>
      <c r="B84" s="47"/>
      <c r="E84" s="47" t="s">
        <v>58</v>
      </c>
      <c r="F84" s="47"/>
      <c r="G84" s="47"/>
    </row>
    <row r="85" spans="1:7" ht="21" customHeight="1" x14ac:dyDescent="0.3">
      <c r="A85" s="48" t="s">
        <v>57</v>
      </c>
      <c r="B85" s="48"/>
      <c r="E85" s="48" t="s">
        <v>59</v>
      </c>
      <c r="F85" s="48"/>
      <c r="G85" s="48"/>
    </row>
    <row r="86" spans="1:7" ht="21" customHeight="1" x14ac:dyDescent="0.3">
      <c r="A86" s="48"/>
      <c r="B86" s="48"/>
      <c r="E86" s="48" t="s">
        <v>60</v>
      </c>
      <c r="F86" s="48"/>
      <c r="G86" s="48"/>
    </row>
    <row r="87" spans="1:7" s="18" customFormat="1" ht="19.5" customHeight="1" x14ac:dyDescent="0.25">
      <c r="A87" s="69" t="s">
        <v>50</v>
      </c>
      <c r="B87" s="69"/>
      <c r="E87" s="69" t="s">
        <v>50</v>
      </c>
      <c r="F87" s="69"/>
      <c r="G87" s="69"/>
    </row>
    <row r="88" spans="1:7" ht="36.75" customHeight="1" x14ac:dyDescent="0.3">
      <c r="A88" s="47"/>
      <c r="B88" s="47"/>
      <c r="E88" s="47"/>
      <c r="F88" s="47"/>
      <c r="G88" s="47"/>
    </row>
    <row r="89" spans="1:7" s="18" customFormat="1" ht="15" x14ac:dyDescent="0.25">
      <c r="A89" s="70" t="s">
        <v>28</v>
      </c>
      <c r="B89" s="70"/>
      <c r="E89" s="70" t="s">
        <v>28</v>
      </c>
      <c r="F89" s="70"/>
      <c r="G89" s="70"/>
    </row>
    <row r="90" spans="1:7" ht="24" customHeight="1" x14ac:dyDescent="0.3">
      <c r="A90" s="47" t="s">
        <v>54</v>
      </c>
      <c r="B90" s="47"/>
      <c r="E90" s="47" t="s">
        <v>55</v>
      </c>
      <c r="F90" s="47"/>
      <c r="G90" s="47"/>
    </row>
    <row r="91" spans="1:7" s="18" customFormat="1" ht="31.5" customHeight="1" x14ac:dyDescent="0.25">
      <c r="A91" s="69" t="s">
        <v>53</v>
      </c>
      <c r="B91" s="69"/>
      <c r="E91" s="69" t="s">
        <v>53</v>
      </c>
      <c r="F91" s="69"/>
      <c r="G91" s="69"/>
    </row>
    <row r="92" spans="1:7" ht="33" customHeight="1" x14ac:dyDescent="0.3">
      <c r="A92" s="46" t="s">
        <v>29</v>
      </c>
      <c r="B92" s="46"/>
      <c r="E92" s="46" t="s">
        <v>29</v>
      </c>
      <c r="F92" s="46"/>
      <c r="G92" s="46"/>
    </row>
  </sheetData>
  <mergeCells count="92">
    <mergeCell ref="B18:F18"/>
    <mergeCell ref="B19:F19"/>
    <mergeCell ref="B39:D39"/>
    <mergeCell ref="B20:F20"/>
    <mergeCell ref="B40:D40"/>
    <mergeCell ref="B28:D28"/>
    <mergeCell ref="B29:D29"/>
    <mergeCell ref="E2:G2"/>
    <mergeCell ref="E3:G3"/>
    <mergeCell ref="B10:F10"/>
    <mergeCell ref="B11:F11"/>
    <mergeCell ref="B12:F12"/>
    <mergeCell ref="B13:F13"/>
    <mergeCell ref="B27:D27"/>
    <mergeCell ref="B21:F21"/>
    <mergeCell ref="A25:F25"/>
    <mergeCell ref="B14:F14"/>
    <mergeCell ref="B15:F15"/>
    <mergeCell ref="B16:F16"/>
    <mergeCell ref="E1:G1"/>
    <mergeCell ref="E4:G4"/>
    <mergeCell ref="E5:G5"/>
    <mergeCell ref="E6:G6"/>
    <mergeCell ref="E7:G7"/>
    <mergeCell ref="B30:D30"/>
    <mergeCell ref="B31:D31"/>
    <mergeCell ref="A60:B60"/>
    <mergeCell ref="B49:D49"/>
    <mergeCell ref="B32:D32"/>
    <mergeCell ref="B36:D36"/>
    <mergeCell ref="B37:D37"/>
    <mergeCell ref="B50:D50"/>
    <mergeCell ref="A34:F34"/>
    <mergeCell ref="B41:D41"/>
    <mergeCell ref="B38:D38"/>
    <mergeCell ref="B46:D46"/>
    <mergeCell ref="E60:F60"/>
    <mergeCell ref="B52:D52"/>
    <mergeCell ref="B51:D51"/>
    <mergeCell ref="E91:G91"/>
    <mergeCell ref="E92:G92"/>
    <mergeCell ref="E86:G86"/>
    <mergeCell ref="A86:B86"/>
    <mergeCell ref="E89:G89"/>
    <mergeCell ref="E90:G90"/>
    <mergeCell ref="A92:B92"/>
    <mergeCell ref="A90:B90"/>
    <mergeCell ref="A91:B91"/>
    <mergeCell ref="A89:B89"/>
    <mergeCell ref="A87:B87"/>
    <mergeCell ref="E88:G88"/>
    <mergeCell ref="A88:B88"/>
    <mergeCell ref="E87:G87"/>
    <mergeCell ref="A85:B85"/>
    <mergeCell ref="A76:B76"/>
    <mergeCell ref="A81:B81"/>
    <mergeCell ref="E72:G72"/>
    <mergeCell ref="E73:G73"/>
    <mergeCell ref="E74:G74"/>
    <mergeCell ref="E84:G84"/>
    <mergeCell ref="E85:G85"/>
    <mergeCell ref="E80:G80"/>
    <mergeCell ref="A84:B84"/>
    <mergeCell ref="A83:B83"/>
    <mergeCell ref="A75:B75"/>
    <mergeCell ref="E81:G81"/>
    <mergeCell ref="A72:B72"/>
    <mergeCell ref="E75:G75"/>
    <mergeCell ref="E76:G76"/>
    <mergeCell ref="C62:D62"/>
    <mergeCell ref="B42:D42"/>
    <mergeCell ref="B43:D43"/>
    <mergeCell ref="B44:D44"/>
    <mergeCell ref="B45:D45"/>
    <mergeCell ref="C60:D61"/>
    <mergeCell ref="B47:D47"/>
    <mergeCell ref="B48:D48"/>
    <mergeCell ref="C63:D63"/>
    <mergeCell ref="E83:G83"/>
    <mergeCell ref="A73:B73"/>
    <mergeCell ref="A74:B74"/>
    <mergeCell ref="A66:D66"/>
    <mergeCell ref="C64:D64"/>
    <mergeCell ref="B70:F70"/>
    <mergeCell ref="C65:D65"/>
    <mergeCell ref="E77:G77"/>
    <mergeCell ref="E78:G78"/>
    <mergeCell ref="A80:B80"/>
    <mergeCell ref="A79:B79"/>
    <mergeCell ref="E79:G79"/>
    <mergeCell ref="A77:B77"/>
    <mergeCell ref="A78:B78"/>
  </mergeCells>
  <pageMargins left="0.78740157480314965" right="0.39370078740157483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tabSelected="1" view="pageBreakPreview" topLeftCell="A25" zoomScale="90" zoomScaleNormal="100" zoomScaleSheetLayoutView="90" workbookViewId="0">
      <selection activeCell="I29" sqref="I29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7.28515625" style="1" customWidth="1"/>
    <col min="8" max="8" width="22.28515625" style="1" customWidth="1"/>
    <col min="9" max="9" width="21.85546875" style="1" customWidth="1"/>
    <col min="10" max="10" width="19.5703125" style="1" customWidth="1"/>
    <col min="11" max="11" width="15" style="1" bestFit="1" customWidth="1"/>
    <col min="12" max="12" width="14.5703125" style="1" customWidth="1"/>
    <col min="13" max="13" width="19.5703125" style="1" customWidth="1"/>
    <col min="14" max="16384" width="9.140625" style="1"/>
  </cols>
  <sheetData>
    <row r="1" spans="2:6" x14ac:dyDescent="0.3">
      <c r="D1" s="83" t="s">
        <v>90</v>
      </c>
      <c r="E1" s="83"/>
      <c r="F1" s="83"/>
    </row>
    <row r="2" spans="2:6" x14ac:dyDescent="0.3">
      <c r="D2" s="83" t="str">
        <f>'Приложение 1'!E2</f>
        <v xml:space="preserve">к  Дополнительному соглашению </v>
      </c>
      <c r="E2" s="83"/>
      <c r="F2" s="83"/>
    </row>
    <row r="3" spans="2:6" x14ac:dyDescent="0.3">
      <c r="D3" s="83" t="str">
        <f>'Приложение 1'!E3</f>
        <v>от "19" мая 2023 года № 1</v>
      </c>
      <c r="E3" s="83"/>
      <c r="F3" s="83"/>
    </row>
    <row r="4" spans="2:6" x14ac:dyDescent="0.3">
      <c r="D4" s="83" t="str">
        <f>'Приложение 1'!E4</f>
        <v>к  договору на оказание</v>
      </c>
      <c r="E4" s="83"/>
      <c r="F4" s="83"/>
    </row>
    <row r="5" spans="2:6" x14ac:dyDescent="0.3">
      <c r="D5" s="83" t="str">
        <f>'Приложение 1'!E5</f>
        <v>и оплату медицинской помощи</v>
      </c>
      <c r="E5" s="83"/>
      <c r="F5" s="83"/>
    </row>
    <row r="6" spans="2:6" x14ac:dyDescent="0.3">
      <c r="D6" s="83" t="str">
        <f>'Приложение 1'!E6</f>
        <v>по обязательному медицинскому</v>
      </c>
      <c r="E6" s="83"/>
      <c r="F6" s="83"/>
    </row>
    <row r="7" spans="2:6" x14ac:dyDescent="0.3">
      <c r="D7" s="83" t="str">
        <f>'Приложение 1'!E7</f>
        <v>страхованию от 30.12.2022г.  № 4</v>
      </c>
      <c r="E7" s="83"/>
      <c r="F7" s="83"/>
    </row>
    <row r="9" spans="2:6" x14ac:dyDescent="0.3">
      <c r="B9" s="46" t="s">
        <v>76</v>
      </c>
      <c r="C9" s="46"/>
      <c r="D9" s="46"/>
      <c r="E9" s="46"/>
      <c r="F9" s="2"/>
    </row>
    <row r="10" spans="2:6" x14ac:dyDescent="0.3">
      <c r="B10" s="46" t="s">
        <v>97</v>
      </c>
      <c r="C10" s="46"/>
      <c r="D10" s="46"/>
      <c r="E10" s="46"/>
      <c r="F10" s="7"/>
    </row>
    <row r="11" spans="2:6" s="18" customFormat="1" ht="15" x14ac:dyDescent="0.25">
      <c r="B11" s="84" t="s">
        <v>65</v>
      </c>
      <c r="C11" s="84"/>
      <c r="D11" s="84"/>
      <c r="E11" s="84"/>
      <c r="F11" s="17"/>
    </row>
    <row r="12" spans="2:6" s="18" customFormat="1" ht="15" x14ac:dyDescent="0.25">
      <c r="B12" s="84" t="s">
        <v>72</v>
      </c>
      <c r="C12" s="84"/>
      <c r="D12" s="84"/>
      <c r="E12" s="84"/>
      <c r="F12" s="17"/>
    </row>
    <row r="13" spans="2:6" s="18" customFormat="1" ht="15" x14ac:dyDescent="0.25">
      <c r="B13" s="84" t="s">
        <v>73</v>
      </c>
      <c r="C13" s="84"/>
      <c r="D13" s="84"/>
      <c r="E13" s="84"/>
      <c r="F13" s="17"/>
    </row>
    <row r="14" spans="2:6" s="18" customFormat="1" ht="15" x14ac:dyDescent="0.25">
      <c r="B14" s="84" t="s">
        <v>74</v>
      </c>
      <c r="C14" s="84"/>
      <c r="D14" s="84"/>
      <c r="E14" s="84"/>
      <c r="F14" s="17"/>
    </row>
    <row r="15" spans="2:6" s="18" customFormat="1" ht="15" x14ac:dyDescent="0.25">
      <c r="B15" s="84" t="s">
        <v>75</v>
      </c>
      <c r="C15" s="84"/>
      <c r="D15" s="84"/>
      <c r="E15" s="84"/>
      <c r="F15" s="17"/>
    </row>
    <row r="16" spans="2:6" x14ac:dyDescent="0.3">
      <c r="B16" s="84"/>
      <c r="C16" s="84"/>
      <c r="D16" s="84"/>
      <c r="E16" s="84"/>
      <c r="F16" s="16"/>
    </row>
    <row r="17" spans="1:13" ht="36.75" customHeight="1" x14ac:dyDescent="0.3">
      <c r="A17" s="2"/>
      <c r="B17" s="94" t="str">
        <f>'Приложение 1'!B18:F18</f>
        <v>Магаданское областное государственное бюджетное учреждение здравоохранения  "Городская поликлиника"</v>
      </c>
      <c r="C17" s="94"/>
      <c r="D17" s="94"/>
      <c r="E17" s="94"/>
      <c r="F17" s="7"/>
    </row>
    <row r="18" spans="1:13" s="18" customFormat="1" ht="15" x14ac:dyDescent="0.25">
      <c r="B18" s="70" t="s">
        <v>70</v>
      </c>
      <c r="C18" s="70"/>
      <c r="D18" s="70"/>
      <c r="E18" s="70"/>
      <c r="F18" s="17"/>
    </row>
    <row r="19" spans="1:13" s="18" customFormat="1" ht="15" x14ac:dyDescent="0.25">
      <c r="B19" s="84" t="s">
        <v>2</v>
      </c>
      <c r="C19" s="84"/>
      <c r="D19" s="84"/>
      <c r="E19" s="84"/>
      <c r="F19" s="17"/>
    </row>
    <row r="20" spans="1:13" s="18" customFormat="1" ht="15" x14ac:dyDescent="0.25">
      <c r="B20" s="84" t="s">
        <v>71</v>
      </c>
      <c r="C20" s="84"/>
      <c r="D20" s="84"/>
      <c r="E20" s="84"/>
      <c r="F20" s="17"/>
    </row>
    <row r="21" spans="1:13" x14ac:dyDescent="0.3">
      <c r="B21" s="46"/>
      <c r="C21" s="46"/>
      <c r="D21" s="46"/>
      <c r="E21" s="46"/>
      <c r="F21" s="7"/>
    </row>
    <row r="23" spans="1:13" x14ac:dyDescent="0.3">
      <c r="A23" s="1" t="s">
        <v>30</v>
      </c>
    </row>
    <row r="25" spans="1:13" x14ac:dyDescent="0.3">
      <c r="F25" s="1" t="s">
        <v>63</v>
      </c>
    </row>
    <row r="26" spans="1:13" ht="56.25" x14ac:dyDescent="0.3">
      <c r="A26" s="4" t="s">
        <v>61</v>
      </c>
      <c r="B26" s="93" t="s">
        <v>31</v>
      </c>
      <c r="C26" s="93"/>
      <c r="D26" s="93"/>
      <c r="E26" s="15" t="s">
        <v>32</v>
      </c>
      <c r="F26" s="12"/>
    </row>
    <row r="27" spans="1:13" ht="59.25" customHeight="1" x14ac:dyDescent="0.3">
      <c r="A27" s="6" t="s">
        <v>6</v>
      </c>
      <c r="B27" s="90" t="s">
        <v>33</v>
      </c>
      <c r="C27" s="90"/>
      <c r="D27" s="90"/>
      <c r="E27" s="28">
        <f>E28</f>
        <v>516860720</v>
      </c>
      <c r="G27" s="27">
        <v>925806930</v>
      </c>
      <c r="H27" s="27">
        <f>G27-E27-E29</f>
        <v>0</v>
      </c>
      <c r="I27" s="22"/>
      <c r="J27" s="26"/>
      <c r="K27" s="26"/>
      <c r="M27" s="26"/>
    </row>
    <row r="28" spans="1:13" ht="21.75" customHeight="1" x14ac:dyDescent="0.3">
      <c r="A28" s="4" t="s">
        <v>16</v>
      </c>
      <c r="B28" s="90" t="s">
        <v>36</v>
      </c>
      <c r="C28" s="90"/>
      <c r="D28" s="90"/>
      <c r="E28" s="28">
        <v>516860720</v>
      </c>
      <c r="J28" s="26"/>
    </row>
    <row r="29" spans="1:13" ht="59.25" customHeight="1" x14ac:dyDescent="0.3">
      <c r="A29" s="6" t="s">
        <v>9</v>
      </c>
      <c r="B29" s="90" t="s">
        <v>62</v>
      </c>
      <c r="C29" s="90"/>
      <c r="D29" s="90"/>
      <c r="E29" s="28">
        <f>E30+E32+E31</f>
        <v>408946210</v>
      </c>
      <c r="J29" s="26"/>
    </row>
    <row r="30" spans="1:13" x14ac:dyDescent="0.3">
      <c r="A30" s="4" t="s">
        <v>86</v>
      </c>
      <c r="B30" s="90" t="s">
        <v>35</v>
      </c>
      <c r="C30" s="90"/>
      <c r="D30" s="90"/>
      <c r="E30" s="28">
        <v>9235250</v>
      </c>
      <c r="J30" s="26"/>
    </row>
    <row r="31" spans="1:13" x14ac:dyDescent="0.3">
      <c r="A31" s="4" t="s">
        <v>12</v>
      </c>
      <c r="B31" s="90" t="s">
        <v>34</v>
      </c>
      <c r="C31" s="90"/>
      <c r="D31" s="90"/>
      <c r="E31" s="28">
        <v>293757050</v>
      </c>
      <c r="J31" s="26"/>
    </row>
    <row r="32" spans="1:13" x14ac:dyDescent="0.3">
      <c r="A32" s="4" t="s">
        <v>93</v>
      </c>
      <c r="B32" s="73" t="s">
        <v>36</v>
      </c>
      <c r="C32" s="74"/>
      <c r="D32" s="75"/>
      <c r="E32" s="28">
        <v>105953910</v>
      </c>
      <c r="G32" s="27">
        <v>105953910</v>
      </c>
      <c r="H32" s="27">
        <f>G32-E32</f>
        <v>0</v>
      </c>
      <c r="J32" s="26"/>
    </row>
    <row r="33" spans="1:10" ht="36" customHeight="1" x14ac:dyDescent="0.3">
      <c r="A33" s="6" t="s">
        <v>13</v>
      </c>
      <c r="B33" s="90" t="s">
        <v>37</v>
      </c>
      <c r="C33" s="90"/>
      <c r="D33" s="90"/>
      <c r="E33" s="28">
        <f>E34</f>
        <v>142530240</v>
      </c>
      <c r="G33" s="1">
        <f>151648080-9117840</f>
        <v>142530240</v>
      </c>
      <c r="H33" s="27">
        <f>G33-E33</f>
        <v>0</v>
      </c>
      <c r="J33" s="26"/>
    </row>
    <row r="34" spans="1:10" ht="38.25" customHeight="1" x14ac:dyDescent="0.3">
      <c r="A34" s="4" t="s">
        <v>24</v>
      </c>
      <c r="B34" s="90" t="s">
        <v>38</v>
      </c>
      <c r="C34" s="90"/>
      <c r="D34" s="90"/>
      <c r="E34" s="28">
        <f>SUM(E35:E38)</f>
        <v>142530240</v>
      </c>
      <c r="J34" s="26"/>
    </row>
    <row r="35" spans="1:10" ht="21" customHeight="1" x14ac:dyDescent="0.3">
      <c r="A35" s="4" t="s">
        <v>87</v>
      </c>
      <c r="B35" s="90" t="s">
        <v>83</v>
      </c>
      <c r="C35" s="90"/>
      <c r="D35" s="90"/>
      <c r="E35" s="28">
        <f>113188160-9117840</f>
        <v>104070320</v>
      </c>
      <c r="J35" s="26"/>
    </row>
    <row r="36" spans="1:10" ht="21" customHeight="1" x14ac:dyDescent="0.3">
      <c r="A36" s="4" t="s">
        <v>88</v>
      </c>
      <c r="B36" s="90" t="s">
        <v>82</v>
      </c>
      <c r="C36" s="90"/>
      <c r="D36" s="90"/>
      <c r="E36" s="28">
        <v>7342110</v>
      </c>
      <c r="J36" s="26"/>
    </row>
    <row r="37" spans="1:10" ht="21" customHeight="1" x14ac:dyDescent="0.3">
      <c r="A37" s="4" t="s">
        <v>89</v>
      </c>
      <c r="B37" s="90" t="s">
        <v>84</v>
      </c>
      <c r="C37" s="90"/>
      <c r="D37" s="90"/>
      <c r="E37" s="28">
        <v>1862740</v>
      </c>
      <c r="J37" s="26"/>
    </row>
    <row r="38" spans="1:10" ht="21" customHeight="1" x14ac:dyDescent="0.3">
      <c r="A38" s="4" t="s">
        <v>105</v>
      </c>
      <c r="B38" s="90" t="s">
        <v>102</v>
      </c>
      <c r="C38" s="90"/>
      <c r="D38" s="90"/>
      <c r="E38" s="28">
        <v>29255070</v>
      </c>
      <c r="J38" s="26"/>
    </row>
    <row r="39" spans="1:10" ht="21" customHeight="1" x14ac:dyDescent="0.3">
      <c r="A39" s="6"/>
      <c r="B39" s="90" t="s">
        <v>23</v>
      </c>
      <c r="C39" s="90"/>
      <c r="D39" s="90"/>
      <c r="E39" s="28">
        <f>E27+E29+E33</f>
        <v>1068337170</v>
      </c>
      <c r="G39" s="1">
        <v>1068337170</v>
      </c>
      <c r="H39" s="22">
        <f>G39-E39</f>
        <v>0</v>
      </c>
      <c r="J39" s="26"/>
    </row>
    <row r="41" spans="1:10" hidden="1" x14ac:dyDescent="0.3"/>
    <row r="42" spans="1:10" hidden="1" x14ac:dyDescent="0.3"/>
    <row r="43" spans="1:10" x14ac:dyDescent="0.3">
      <c r="A43" s="2"/>
      <c r="B43" s="46" t="s">
        <v>49</v>
      </c>
      <c r="C43" s="46"/>
      <c r="D43" s="46"/>
      <c r="E43" s="46"/>
      <c r="F43" s="2"/>
    </row>
    <row r="45" spans="1:10" x14ac:dyDescent="0.3">
      <c r="A45" s="46" t="s">
        <v>25</v>
      </c>
      <c r="B45" s="46"/>
      <c r="D45" s="46" t="s">
        <v>27</v>
      </c>
      <c r="E45" s="46"/>
      <c r="F45" s="46"/>
    </row>
    <row r="46" spans="1:10" x14ac:dyDescent="0.3">
      <c r="A46" s="47" t="s">
        <v>51</v>
      </c>
      <c r="B46" s="47"/>
      <c r="D46" s="72" t="s">
        <v>78</v>
      </c>
      <c r="E46" s="72"/>
      <c r="F46" s="72"/>
    </row>
    <row r="47" spans="1:10" x14ac:dyDescent="0.3">
      <c r="A47" s="91" t="s">
        <v>52</v>
      </c>
      <c r="B47" s="91"/>
      <c r="D47" s="72" t="s">
        <v>79</v>
      </c>
      <c r="E47" s="72"/>
      <c r="F47" s="72"/>
    </row>
    <row r="48" spans="1:10" x14ac:dyDescent="0.3">
      <c r="A48" s="91" t="s">
        <v>77</v>
      </c>
      <c r="B48" s="91"/>
      <c r="D48" s="72" t="str">
        <f>'Приложение 1'!E75</f>
        <v xml:space="preserve"> "Городская поликлиника"</v>
      </c>
      <c r="E48" s="72"/>
      <c r="F48" s="72"/>
    </row>
    <row r="49" spans="1:6" s="18" customFormat="1" ht="14.25" customHeight="1" x14ac:dyDescent="0.25">
      <c r="A49" s="69" t="s">
        <v>50</v>
      </c>
      <c r="B49" s="69"/>
      <c r="D49" s="69" t="s">
        <v>50</v>
      </c>
      <c r="E49" s="69"/>
      <c r="F49" s="69"/>
    </row>
    <row r="50" spans="1:6" ht="28.5" customHeight="1" x14ac:dyDescent="0.3">
      <c r="A50" s="72"/>
      <c r="B50" s="72"/>
      <c r="D50" s="72"/>
      <c r="E50" s="72"/>
      <c r="F50" s="72"/>
    </row>
    <row r="51" spans="1:6" s="18" customFormat="1" ht="15" x14ac:dyDescent="0.25">
      <c r="A51" s="70" t="s">
        <v>28</v>
      </c>
      <c r="B51" s="70"/>
      <c r="D51" s="70" t="s">
        <v>28</v>
      </c>
      <c r="E51" s="70"/>
      <c r="F51" s="70"/>
    </row>
    <row r="52" spans="1:6" ht="28.5" customHeight="1" x14ac:dyDescent="0.3">
      <c r="A52" s="72" t="str">
        <f>'Приложение 1'!A79:B79</f>
        <v>О.И. Казанцева, и.о. директора</v>
      </c>
      <c r="B52" s="72"/>
      <c r="D52" s="47" t="s">
        <v>85</v>
      </c>
      <c r="E52" s="47"/>
      <c r="F52" s="47"/>
    </row>
    <row r="53" spans="1:6" s="18" customFormat="1" ht="28.5" customHeight="1" x14ac:dyDescent="0.25">
      <c r="A53" s="69" t="s">
        <v>53</v>
      </c>
      <c r="B53" s="69"/>
      <c r="D53" s="92" t="s">
        <v>53</v>
      </c>
      <c r="E53" s="92"/>
      <c r="F53" s="92"/>
    </row>
    <row r="54" spans="1:6" ht="27.75" customHeight="1" x14ac:dyDescent="0.3">
      <c r="A54" s="46" t="s">
        <v>29</v>
      </c>
      <c r="B54" s="46"/>
      <c r="D54" s="46" t="s">
        <v>29</v>
      </c>
      <c r="E54" s="46"/>
      <c r="F54" s="46"/>
    </row>
    <row r="55" spans="1:6" ht="47.25" customHeight="1" x14ac:dyDescent="0.3"/>
    <row r="56" spans="1:6" ht="25.5" customHeight="1" x14ac:dyDescent="0.3">
      <c r="A56" s="71" t="s">
        <v>26</v>
      </c>
      <c r="B56" s="71"/>
      <c r="D56" s="46" t="s">
        <v>26</v>
      </c>
      <c r="E56" s="46"/>
      <c r="F56" s="46"/>
    </row>
    <row r="57" spans="1:6" ht="19.5" customHeight="1" x14ac:dyDescent="0.3">
      <c r="A57" s="47" t="s">
        <v>56</v>
      </c>
      <c r="B57" s="47"/>
      <c r="D57" s="47" t="s">
        <v>58</v>
      </c>
      <c r="E57" s="47"/>
      <c r="F57" s="47"/>
    </row>
    <row r="58" spans="1:6" ht="19.5" customHeight="1" x14ac:dyDescent="0.3">
      <c r="A58" s="48" t="s">
        <v>57</v>
      </c>
      <c r="B58" s="48"/>
      <c r="D58" s="72" t="s">
        <v>59</v>
      </c>
      <c r="E58" s="72"/>
      <c r="F58" s="72"/>
    </row>
    <row r="59" spans="1:6" ht="19.5" customHeight="1" x14ac:dyDescent="0.3">
      <c r="A59" s="72"/>
      <c r="B59" s="72"/>
      <c r="D59" s="91" t="s">
        <v>60</v>
      </c>
      <c r="E59" s="91"/>
      <c r="F59" s="91"/>
    </row>
    <row r="60" spans="1:6" s="18" customFormat="1" ht="19.5" customHeight="1" x14ac:dyDescent="0.25">
      <c r="A60" s="69" t="s">
        <v>50</v>
      </c>
      <c r="B60" s="69"/>
      <c r="D60" s="69" t="s">
        <v>50</v>
      </c>
      <c r="E60" s="69"/>
      <c r="F60" s="69"/>
    </row>
    <row r="61" spans="1:6" ht="28.5" customHeight="1" x14ac:dyDescent="0.3">
      <c r="A61" s="47"/>
      <c r="B61" s="47"/>
      <c r="D61" s="47"/>
      <c r="E61" s="47"/>
      <c r="F61" s="47"/>
    </row>
    <row r="62" spans="1:6" x14ac:dyDescent="0.3">
      <c r="A62" s="72" t="s">
        <v>28</v>
      </c>
      <c r="B62" s="72"/>
      <c r="D62" s="72" t="s">
        <v>28</v>
      </c>
      <c r="E62" s="72"/>
      <c r="F62" s="72"/>
    </row>
    <row r="63" spans="1:6" x14ac:dyDescent="0.3">
      <c r="A63" s="72" t="s">
        <v>54</v>
      </c>
      <c r="B63" s="72"/>
      <c r="D63" s="72" t="s">
        <v>55</v>
      </c>
      <c r="E63" s="72"/>
      <c r="F63" s="72"/>
    </row>
    <row r="64" spans="1:6" s="18" customFormat="1" ht="30" customHeight="1" x14ac:dyDescent="0.25">
      <c r="A64" s="69" t="s">
        <v>53</v>
      </c>
      <c r="B64" s="69"/>
      <c r="D64" s="69" t="s">
        <v>53</v>
      </c>
      <c r="E64" s="69"/>
      <c r="F64" s="69"/>
    </row>
    <row r="65" spans="1:6" ht="36.75" customHeight="1" x14ac:dyDescent="0.3">
      <c r="A65" s="46" t="s">
        <v>29</v>
      </c>
      <c r="B65" s="46"/>
      <c r="D65" s="46" t="s">
        <v>29</v>
      </c>
      <c r="E65" s="46"/>
      <c r="F65" s="46"/>
    </row>
  </sheetData>
  <mergeCells count="75">
    <mergeCell ref="B14:E14"/>
    <mergeCell ref="B15:E15"/>
    <mergeCell ref="B17:E17"/>
    <mergeCell ref="B18:E18"/>
    <mergeCell ref="B19:E19"/>
    <mergeCell ref="B9:E9"/>
    <mergeCell ref="B10:E10"/>
    <mergeCell ref="B11:E11"/>
    <mergeCell ref="B12:E12"/>
    <mergeCell ref="B13:E13"/>
    <mergeCell ref="B30:D30"/>
    <mergeCell ref="B32:D32"/>
    <mergeCell ref="B16:E16"/>
    <mergeCell ref="B39:D39"/>
    <mergeCell ref="B33:D33"/>
    <mergeCell ref="B34:D34"/>
    <mergeCell ref="B35:D35"/>
    <mergeCell ref="B36:D36"/>
    <mergeCell ref="B37:D37"/>
    <mergeCell ref="B26:D26"/>
    <mergeCell ref="B20:E20"/>
    <mergeCell ref="B21:E21"/>
    <mergeCell ref="B27:D27"/>
    <mergeCell ref="B29:D29"/>
    <mergeCell ref="B28:D28"/>
    <mergeCell ref="B31:D31"/>
    <mergeCell ref="A57:B57"/>
    <mergeCell ref="D57:F57"/>
    <mergeCell ref="A58:B58"/>
    <mergeCell ref="D58:F58"/>
    <mergeCell ref="A52:B52"/>
    <mergeCell ref="D52:F52"/>
    <mergeCell ref="A53:B53"/>
    <mergeCell ref="D53:F53"/>
    <mergeCell ref="A54:B54"/>
    <mergeCell ref="D54:F54"/>
    <mergeCell ref="A56:B56"/>
    <mergeCell ref="D56:F56"/>
    <mergeCell ref="D1:F1"/>
    <mergeCell ref="D4:F4"/>
    <mergeCell ref="D5:F5"/>
    <mergeCell ref="D6:F6"/>
    <mergeCell ref="D7:F7"/>
    <mergeCell ref="D2:F2"/>
    <mergeCell ref="D3:F3"/>
    <mergeCell ref="A51:B51"/>
    <mergeCell ref="D51:F51"/>
    <mergeCell ref="A45:B45"/>
    <mergeCell ref="D45:F45"/>
    <mergeCell ref="A46:B46"/>
    <mergeCell ref="D46:F46"/>
    <mergeCell ref="A47:B47"/>
    <mergeCell ref="D47:F47"/>
    <mergeCell ref="A49:B49"/>
    <mergeCell ref="D49:F49"/>
    <mergeCell ref="A50:B50"/>
    <mergeCell ref="D50:F50"/>
    <mergeCell ref="A48:B48"/>
    <mergeCell ref="D48:F48"/>
    <mergeCell ref="B38:D38"/>
    <mergeCell ref="B43:E43"/>
    <mergeCell ref="A65:B65"/>
    <mergeCell ref="D65:F65"/>
    <mergeCell ref="A62:B62"/>
    <mergeCell ref="D62:F62"/>
    <mergeCell ref="A63:B63"/>
    <mergeCell ref="D63:F63"/>
    <mergeCell ref="A64:B64"/>
    <mergeCell ref="D64:F64"/>
    <mergeCell ref="A59:B59"/>
    <mergeCell ref="D59:F59"/>
    <mergeCell ref="A60:B60"/>
    <mergeCell ref="D60:F60"/>
    <mergeCell ref="A61:B61"/>
    <mergeCell ref="D61:F61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2023-05-19T06:47:21Z</dcterms:modified>
</cp:coreProperties>
</file>