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2 год\Протокол № 17 от 12.12.2022\"/>
    </mc:Choice>
  </mc:AlternateContent>
  <bookViews>
    <workbookView xWindow="14505" yWindow="405" windowWidth="14310" windowHeight="11625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АМП 2022" sheetId="28" r:id="rId6"/>
    <sheet name="тарифы (с плот.) (2)" sheetId="24" state="hidden" r:id="rId7"/>
    <sheet name="тарифы (с плот.)" sheetId="17" state="hidden" r:id="rId8"/>
    <sheet name="тарифы (без плотн) (2)" sheetId="23" state="hidden" r:id="rId9"/>
    <sheet name="тарифы (без плотн)" sheetId="22" state="hidden" r:id="rId10"/>
  </sheets>
  <externalReferences>
    <externalReference r:id="rId11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'АМП 2022'!$A$12:$N$15</definedName>
    <definedName name="_xlnm._FilterDatabase" localSheetId="9" hidden="1">'тарифы (без плотн)'!$A$7:$H$19</definedName>
    <definedName name="_xlnm._FilterDatabase" localSheetId="8" hidden="1">'тарифы (без плотн) (2)'!$A$7:$H$19</definedName>
    <definedName name="_xlnm._FilterDatabase" localSheetId="7" hidden="1">'тарифы (с плот.)'!$A$7:$H$19</definedName>
    <definedName name="_xlnm._FilterDatabase" localSheetId="6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'АМП 2022'!$8:$11</definedName>
    <definedName name="_xlnm.Print_Titles" localSheetId="9">'тарифы (без плотн)'!$4:$5</definedName>
    <definedName name="_xlnm.Print_Titles" localSheetId="8">'тарифы (без плотн) (2)'!$4:$5</definedName>
    <definedName name="_xlnm.Print_Titles" localSheetId="7">'тарифы (с плот.)'!$4:$5</definedName>
    <definedName name="_xlnm.Print_Titles" localSheetId="6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'АМП 2022'!$B$1:$O$15</definedName>
    <definedName name="_xlnm.Print_Area" localSheetId="0">'Коэф плотности населения'!$A$1:$F$20</definedName>
    <definedName name="_xlnm.Print_Area" localSheetId="9">'тарифы (без плотн)'!$B$1:$I$20</definedName>
    <definedName name="_xlnm.Print_Area" localSheetId="8">'тарифы (без плотн) (2)'!$B$1:$I$20</definedName>
    <definedName name="_xlnm.Print_Area" localSheetId="7">'тарифы (с плот.)'!$B$1:$I$20</definedName>
    <definedName name="_xlnm.Print_Area" localSheetId="6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<sst xmlns="http://schemas.openxmlformats.org/spreadsheetml/2006/main" count="358" uniqueCount="103">
  <si>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</si>
  <si>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</si>
  <si>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</si>
  <si>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</si>
  <si>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</si>
  <si>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</si>
  <si>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</si>
  <si>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</si>
  <si>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</si>
  <si>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</si>
  <si>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</si>
  <si>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</si>
  <si>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</si>
  <si>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</si>
  <si>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</si>
  <si>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</si>
  <si>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</si>
  <si>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</si>
  <si>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</si>
  <si>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</si>
  <si>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</si>
  <si>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</si>
  <si>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</si>
  <si>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</si>
  <si>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</si>
  <si>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</si>
  <si>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</si>
  <si>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</si>
  <si>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</si>
  <si>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</si>
  <si>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</si>
  <si>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</si>
  <si>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</si>
  <si>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</si>
  <si>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</si>
  <si>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</si>
  <si>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</si>
  <si>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</si>
  <si>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</si>
  <si>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</si>
  <si>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</si>
  <si>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</si>
  <si>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</si>
  <si>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</si>
  <si>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</si>
  <si>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</si>
  <si>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</si>
  <si>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</si>
  <si>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</si>
  <si>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</si>
  <si>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</si>
  <si>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</si>
  <si>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</si>
  <si>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</si>
  <si>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</si>
  <si>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</si>
  <si>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</si>
  <si>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</si>
  <si>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</si>
  <si>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</si>
  <si>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</si>
  <si>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</si>
  <si>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</si>
  <si>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</si>
  <si>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</si>
  <si>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</si>
  <si>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</si>
  <si>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</si>
  <si>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</si>
  <si>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</si>
  <si>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</si>
  <si>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</si>
  <si>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</si>
  <si>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</si>
  <si>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</si>
  <si>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Коэффициент уровня оказания медицинской помощи, учитывающий объем средств на оплату профилактических медицинских осмотров (диспансеризации)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</si>
  <si>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</si>
  <si>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</si>
  <si>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r>
      <rPr>
        <b/>
        <sz val="16"/>
        <rFont val="Times New Roman"/>
        <family val="1"/>
        <charset val="204"/>
      </rPr>
      <t>ФО</t>
    </r>
    <r>
      <rPr>
        <sz val="12"/>
        <rFont val="Times New Roman"/>
        <family val="1"/>
        <charset val="204"/>
      </rPr>
      <t>МЕС</t>
    </r>
  </si>
  <si>
    <t>Фактический дифференцированный подушевой норматив финансирования                  
АМП                               (рублей)</t>
  </si>
  <si>
    <t>Дифференцированны подушевой норматив финасирования 
АМП  для i группы                      (рублей)</t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</si>
  <si>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</si>
  <si>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</si>
  <si>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</si>
  <si>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БАЗмес</t>
    </r>
  </si>
  <si>
    <t>Коэффициент уровня</t>
  </si>
  <si>
    <r>
      <t>КУ</t>
    </r>
    <r>
      <rPr>
        <sz val="12"/>
        <rFont val="Times New Roman"/>
        <family val="1"/>
        <charset val="204"/>
      </rPr>
      <t>МО</t>
    </r>
  </si>
  <si>
    <t>Коэффициенты специфики оказания медицинской помощи</t>
  </si>
  <si>
    <t>КСпроф</t>
  </si>
  <si>
    <t>ФОгод</t>
  </si>
  <si>
    <t>Объём финансового обеспечения медицинских организаций, оказывающих амбулаторную медицинскую помощь, имеющих прикрепившихся лиц</t>
  </si>
  <si>
    <t>КСзаб</t>
  </si>
  <si>
    <t>КДот</t>
  </si>
  <si>
    <t>Размер финансового обеспечения  медицинской организации, оказывающей АМП по подушевому финансированию без учёта выплат по показателям результативности,                          на год               (рублей)</t>
  </si>
  <si>
    <t>в том числе:</t>
  </si>
  <si>
    <t>Фогод(ФС)</t>
  </si>
  <si>
    <t>федеральные средства по распоряжению Правительства РФ от 28.01.2022 № 109-р</t>
  </si>
  <si>
    <t>к Дополнительному соглашению № 11</t>
  </si>
  <si>
    <t>от "12" декабря 2022 года</t>
  </si>
  <si>
    <t>Численность прикрепленных, застрахованных лиц                                              на 01.11.2022 (чел.)</t>
  </si>
  <si>
    <r>
      <t>на 2022 год</t>
    </r>
    <r>
      <rPr>
        <b/>
        <sz val="14"/>
        <color rgb="FF0000FF"/>
        <rFont val="Times New Roman"/>
        <family val="1"/>
        <charset val="204"/>
      </rPr>
      <t xml:space="preserve"> (вступает в действие с 01 декабря 2022 года)</t>
    </r>
  </si>
  <si>
    <t>Приложение № 2</t>
  </si>
  <si>
    <t>Размер финансового обеспечения  медицинской организации, оказывающей АМП по подушевому финансированию,  без учёта выплат по показателям результативности,                     на месяц                                                  с 01.12.2022г.           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</si>
</sst>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"/>
    <numFmt numFmtId="178" formatCode="0.0000000"/>
  </numFmts>
  <fonts count="5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51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1" fontId="31" fillId="2" borderId="1" xfId="2" applyNumberFormat="1" applyFont="1" applyFill="1" applyBorder="1" applyAlignment="1">
      <alignment horizontal="right" vertical="center" wrapText="1"/>
    </xf>
    <xf numFmtId="4" fontId="33" fillId="2" borderId="1" xfId="2" applyNumberFormat="1" applyFont="1" applyFill="1" applyBorder="1" applyAlignment="1">
      <alignment horizontal="right" vertical="center" wrapText="1"/>
    </xf>
    <xf numFmtId="4" fontId="51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70" fontId="13" fillId="2" borderId="2" xfId="2" applyNumberFormat="1" applyFont="1" applyFill="1" applyBorder="1" applyAlignment="1">
      <alignment horizontal="right" vertical="center" wrapText="1"/>
    </xf>
    <xf numFmtId="1" fontId="52" fillId="2" borderId="1" xfId="1" applyNumberFormat="1" applyFont="1" applyFill="1" applyBorder="1" applyAlignment="1">
      <alignment horizontal="center" vertical="center" wrapText="1"/>
    </xf>
    <xf numFmtId="1" fontId="50" fillId="2" borderId="1" xfId="1" applyNumberFormat="1" applyFont="1" applyFill="1" applyBorder="1" applyAlignment="1">
      <alignment horizontal="center" vertical="center" wrapText="1"/>
    </xf>
    <xf numFmtId="3" fontId="21" fillId="2" borderId="1" xfId="315" applyNumberFormat="1" applyFont="1" applyFill="1" applyBorder="1" applyAlignment="1">
      <alignment horizontal="center" vertical="center" wrapText="1"/>
    </xf>
    <xf numFmtId="173" fontId="50" fillId="2" borderId="2" xfId="2" applyNumberFormat="1" applyFont="1" applyFill="1" applyBorder="1" applyAlignment="1">
      <alignment horizontal="right" vertical="center" wrapText="1"/>
    </xf>
    <xf numFmtId="0" fontId="13" fillId="2" borderId="18" xfId="1" applyFont="1" applyFill="1" applyBorder="1" applyAlignment="1">
      <alignment horizontal="center" vertical="center" wrapText="1"/>
    </xf>
    <xf numFmtId="0" fontId="13" fillId="2" borderId="18" xfId="1" applyFont="1" applyFill="1" applyBorder="1" applyAlignment="1">
      <alignment horizontal="center" wrapText="1"/>
    </xf>
    <xf numFmtId="0" fontId="13" fillId="2" borderId="19" xfId="1" applyFont="1" applyFill="1" applyBorder="1" applyAlignment="1">
      <alignment horizontal="center" wrapText="1"/>
    </xf>
    <xf numFmtId="1" fontId="31" fillId="2" borderId="20" xfId="2" applyNumberFormat="1" applyFont="1" applyFill="1" applyBorder="1" applyAlignment="1">
      <alignment horizontal="right" vertical="center" wrapText="1"/>
    </xf>
    <xf numFmtId="176" fontId="13" fillId="2" borderId="20" xfId="2" applyNumberFormat="1" applyFont="1" applyFill="1" applyBorder="1" applyAlignment="1">
      <alignment horizontal="right" vertical="center" wrapText="1"/>
    </xf>
    <xf numFmtId="170" fontId="13" fillId="2" borderId="20" xfId="2" applyNumberFormat="1" applyFont="1" applyFill="1" applyBorder="1" applyAlignment="1">
      <alignment horizontal="right" vertical="center" wrapText="1"/>
    </xf>
    <xf numFmtId="173" fontId="50" fillId="2" borderId="20" xfId="2" applyNumberFormat="1" applyFont="1" applyFill="1" applyBorder="1" applyAlignment="1">
      <alignment horizontal="right" vertical="center" wrapText="1"/>
    </xf>
    <xf numFmtId="4" fontId="33" fillId="2" borderId="20" xfId="2" applyNumberFormat="1" applyFont="1" applyFill="1" applyBorder="1" applyAlignment="1">
      <alignment horizontal="right" vertical="center" wrapText="1"/>
    </xf>
    <xf numFmtId="176" fontId="13" fillId="2" borderId="2" xfId="2" applyNumberFormat="1" applyFont="1" applyFill="1" applyBorder="1" applyAlignment="1">
      <alignment horizontal="right" vertical="center" wrapText="1"/>
    </xf>
    <xf numFmtId="176" fontId="31" fillId="2" borderId="1" xfId="2" applyNumberFormat="1" applyFont="1" applyFill="1" applyBorder="1" applyAlignment="1">
      <alignment horizontal="right" vertical="center" wrapText="1"/>
    </xf>
    <xf numFmtId="176" fontId="31" fillId="2" borderId="20" xfId="2" applyNumberFormat="1" applyFont="1" applyFill="1" applyBorder="1" applyAlignment="1">
      <alignment horizontal="right" vertical="center" wrapText="1"/>
    </xf>
    <xf numFmtId="167" fontId="13" fillId="2" borderId="1" xfId="2" applyNumberFormat="1" applyFont="1" applyFill="1" applyBorder="1" applyAlignment="1">
      <alignment horizontal="right" vertical="center" wrapText="1"/>
    </xf>
    <xf numFmtId="167" fontId="31" fillId="2" borderId="1" xfId="44" applyNumberFormat="1" applyFont="1" applyFill="1" applyBorder="1" applyAlignment="1">
      <alignment horizontal="right" vertical="center" wrapText="1"/>
    </xf>
    <xf numFmtId="167" fontId="13" fillId="2" borderId="20" xfId="2" applyNumberFormat="1" applyFont="1" applyFill="1" applyBorder="1" applyAlignment="1">
      <alignment horizontal="right" vertical="center" wrapText="1"/>
    </xf>
    <xf numFmtId="167" fontId="31" fillId="2" borderId="20" xfId="44" applyNumberFormat="1" applyFont="1" applyFill="1" applyBorder="1" applyAlignment="1">
      <alignment horizontal="right" vertical="center" wrapText="1"/>
    </xf>
    <xf numFmtId="1" fontId="13" fillId="2" borderId="26" xfId="1" applyNumberFormat="1" applyFont="1" applyFill="1" applyBorder="1" applyAlignment="1">
      <alignment horizontal="center" vertical="center" wrapText="1"/>
    </xf>
    <xf numFmtId="4" fontId="33" fillId="2" borderId="26" xfId="2" applyNumberFormat="1" applyFont="1" applyFill="1" applyBorder="1" applyAlignment="1">
      <alignment horizontal="right" vertical="center" wrapText="1"/>
    </xf>
    <xf numFmtId="4" fontId="33" fillId="2" borderId="27" xfId="2" applyNumberFormat="1" applyFont="1" applyFill="1" applyBorder="1" applyAlignment="1">
      <alignment horizontal="right" vertical="center" wrapText="1"/>
    </xf>
    <xf numFmtId="3" fontId="12" fillId="2" borderId="28" xfId="1" applyNumberFormat="1" applyFont="1" applyFill="1" applyBorder="1" applyAlignment="1">
      <alignment horizontal="center" vertical="center" wrapText="1"/>
    </xf>
    <xf numFmtId="0" fontId="44" fillId="2" borderId="0" xfId="1" applyFont="1" applyFill="1" applyBorder="1" applyAlignment="1">
      <alignment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wrapText="1"/>
    </xf>
    <xf numFmtId="0" fontId="13" fillId="2" borderId="30" xfId="1" applyFont="1" applyFill="1" applyBorder="1" applyAlignment="1">
      <alignment wrapText="1"/>
    </xf>
    <xf numFmtId="0" fontId="31" fillId="2" borderId="17" xfId="1" applyFont="1" applyFill="1" applyBorder="1" applyAlignment="1">
      <alignment horizontal="center" vertical="center" wrapText="1"/>
    </xf>
    <xf numFmtId="177" fontId="31" fillId="2" borderId="18" xfId="1" applyNumberFormat="1" applyFont="1" applyFill="1" applyBorder="1" applyAlignment="1">
      <alignment vertical="center" wrapText="1"/>
    </xf>
    <xf numFmtId="177" fontId="31" fillId="2" borderId="19" xfId="1" applyNumberFormat="1" applyFont="1" applyFill="1" applyBorder="1" applyAlignment="1">
      <alignment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178" fontId="13" fillId="2" borderId="2" xfId="2" applyNumberFormat="1" applyFont="1" applyFill="1" applyBorder="1" applyAlignment="1">
      <alignment horizontal="center" vertical="center" wrapText="1"/>
    </xf>
    <xf numFmtId="178" fontId="13" fillId="2" borderId="7" xfId="2" applyNumberFormat="1" applyFont="1" applyFill="1" applyBorder="1" applyAlignment="1">
      <alignment horizontal="center" vertical="center" wrapText="1"/>
    </xf>
    <xf numFmtId="178" fontId="13" fillId="2" borderId="21" xfId="2" applyNumberFormat="1" applyFont="1" applyFill="1" applyBorder="1" applyAlignment="1">
      <alignment horizontal="center" vertical="center" wrapText="1"/>
    </xf>
    <xf numFmtId="3" fontId="13" fillId="2" borderId="14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3" fontId="13" fillId="2" borderId="22" xfId="1" applyNumberFormat="1" applyFont="1" applyFill="1" applyBorder="1" applyAlignment="1">
      <alignment horizontal="center" vertical="center" wrapText="1"/>
    </xf>
    <xf numFmtId="3" fontId="13" fillId="2" borderId="23" xfId="1" applyNumberFormat="1" applyFont="1" applyFill="1" applyBorder="1" applyAlignment="1">
      <alignment horizontal="center" vertical="center" wrapText="1"/>
    </xf>
    <xf numFmtId="3" fontId="13" fillId="2" borderId="24" xfId="1" applyNumberFormat="1" applyFont="1" applyFill="1" applyBorder="1" applyAlignment="1">
      <alignment horizontal="center" vertical="center" wrapText="1"/>
    </xf>
    <xf numFmtId="3" fontId="10" fillId="2" borderId="25" xfId="1" applyNumberFormat="1" applyFont="1" applyFill="1" applyBorder="1" applyAlignment="1">
      <alignment horizontal="center" vertical="center" wrapText="1"/>
    </xf>
    <xf numFmtId="3" fontId="10" fillId="2" borderId="22" xfId="1" applyNumberFormat="1" applyFont="1" applyFill="1" applyBorder="1" applyAlignment="1">
      <alignment horizontal="center" vertical="center" wrapText="1"/>
    </xf>
    <xf numFmtId="3" fontId="10" fillId="2" borderId="11" xfId="1" applyNumberFormat="1" applyFont="1" applyFill="1" applyBorder="1" applyAlignment="1">
      <alignment horizontal="center" vertical="center" wrapText="1"/>
    </xf>
    <xf numFmtId="3" fontId="10" fillId="2" borderId="23" xfId="1" applyNumberFormat="1" applyFont="1" applyFill="1" applyBorder="1" applyAlignment="1">
      <alignment horizontal="center" vertical="center" wrapText="1"/>
    </xf>
    <xf numFmtId="3" fontId="10" fillId="2" borderId="10" xfId="1" applyNumberFormat="1" applyFont="1" applyFill="1" applyBorder="1" applyAlignment="1">
      <alignment horizontal="center" vertical="center" wrapText="1"/>
    </xf>
    <xf numFmtId="3" fontId="10" fillId="2" borderId="24" xfId="1" applyNumberFormat="1" applyFont="1" applyFill="1" applyBorder="1" applyAlignment="1">
      <alignment horizontal="center" vertical="center" wrapText="1"/>
    </xf>
    <xf numFmtId="3" fontId="12" fillId="2" borderId="14" xfId="1" applyNumberFormat="1" applyFont="1" applyFill="1" applyBorder="1" applyAlignment="1">
      <alignment horizontal="center" vertical="center" wrapText="1"/>
    </xf>
    <xf numFmtId="3" fontId="12" fillId="2" borderId="7" xfId="1" applyNumberFormat="1" applyFont="1" applyFill="1" applyBorder="1" applyAlignment="1">
      <alignment horizontal="center"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0" fontId="31" fillId="2" borderId="13" xfId="1" applyFont="1" applyFill="1" applyBorder="1" applyAlignment="1">
      <alignment horizontal="center" vertical="center" wrapText="1"/>
    </xf>
    <xf numFmtId="0" fontId="31" fillId="2" borderId="15" xfId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3" fontId="12" fillId="2" borderId="29" xfId="1" applyNumberFormat="1" applyFont="1" applyFill="1" applyBorder="1" applyAlignment="1">
      <alignment horizontal="center" vertical="center" wrapText="1"/>
    </xf>
    <xf numFmtId="3" fontId="12" fillId="2" borderId="16" xfId="1" applyNumberFormat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right" wrapText="1"/>
    </xf>
    <xf numFmtId="0" fontId="12" fillId="2" borderId="0" xfId="57" applyFont="1" applyFill="1" applyBorder="1" applyAlignment="1">
      <alignment horizontal="right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50" fillId="2" borderId="0" xfId="1" applyFont="1" applyFill="1" applyAlignment="1">
      <alignment horizontal="right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0" fontId="13" fillId="2" borderId="17" xfId="1" applyFont="1" applyFill="1" applyBorder="1" applyAlignment="1">
      <alignment horizontal="center" vertical="center" wrapText="1"/>
    </xf>
    <xf numFmtId="0" fontId="13" fillId="2" borderId="25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0" fontId="13" fillId="2" borderId="10" xfId="1" applyFont="1" applyFill="1" applyBorder="1" applyAlignment="1">
      <alignment horizontal="center" vertical="center" wrapText="1"/>
    </xf>
    <xf numFmtId="3" fontId="50" fillId="2" borderId="14" xfId="1" applyNumberFormat="1" applyFont="1" applyFill="1" applyBorder="1" applyAlignment="1">
      <alignment horizontal="center" vertical="center" wrapText="1"/>
    </xf>
    <xf numFmtId="3" fontId="50" fillId="2" borderId="7" xfId="1" applyNumberFormat="1" applyFont="1" applyFill="1" applyBorder="1" applyAlignment="1">
      <alignment horizontal="center" vertical="center" wrapText="1"/>
    </xf>
    <xf numFmtId="3" fontId="50" fillId="2" borderId="3" xfId="1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44" t="s">
        <v>0</v>
      </c>
      <c r="B1" s="244"/>
      <c r="C1" s="244"/>
      <c r="D1" s="244"/>
      <c r="E1" s="244"/>
      <c r="F1" s="244"/>
      <c r="G1" s="79"/>
      <c r="H1" s="79"/>
      <c r="I1" s="79"/>
    </row>
    <row r="2" spans="1:12" ht="35.25" customHeight="1" x14ac:dyDescent="0.25">
      <c r="A2" s="245" t="s">
        <v>49</v>
      </c>
      <c r="B2" s="245"/>
      <c r="C2" s="245"/>
      <c r="D2" s="245"/>
      <c r="E2" s="245"/>
      <c r="F2" s="245"/>
      <c r="G2" s="81"/>
      <c r="H2" s="79"/>
      <c r="I2" s="79"/>
    </row>
    <row r="3" spans="1:12" ht="13.5" customHeight="1" x14ac:dyDescent="0.25">
      <c r="A3" s="245"/>
      <c r="B3" s="245"/>
      <c r="C3" s="245"/>
      <c r="D3" s="245"/>
      <c r="E3" s="245"/>
      <c r="F3" s="245"/>
      <c r="G3" s="245"/>
      <c r="H3" s="244"/>
      <c r="I3" s="244"/>
    </row>
    <row r="4" spans="1:12" ht="15.75" customHeight="1" x14ac:dyDescent="0.25">
      <c r="A4" s="246" t="s">
        <v>7</v>
      </c>
      <c r="B4" s="246" t="s">
        <v>8</v>
      </c>
      <c r="C4" s="249" t="s">
        <v>56</v>
      </c>
      <c r="D4" s="249" t="s">
        <v>27</v>
      </c>
      <c r="E4" s="249" t="s">
        <v>43</v>
      </c>
      <c r="F4" s="249" t="s">
        <v>48</v>
      </c>
    </row>
    <row r="5" spans="1:12" x14ac:dyDescent="0.25">
      <c r="A5" s="247"/>
      <c r="B5" s="247"/>
      <c r="C5" s="250"/>
      <c r="D5" s="250"/>
      <c r="E5" s="250"/>
      <c r="F5" s="250"/>
    </row>
    <row r="6" spans="1:12" ht="99.75" customHeight="1" x14ac:dyDescent="0.25">
      <c r="A6" s="248"/>
      <c r="B6" s="248"/>
      <c r="C6" s="251"/>
      <c r="D6" s="251"/>
      <c r="E6" s="251"/>
      <c r="F6" s="251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39" t="s">
        <v>45</v>
      </c>
      <c r="D1" s="339"/>
      <c r="E1" s="339"/>
      <c r="F1" s="339"/>
      <c r="G1" s="339"/>
      <c r="H1" s="339"/>
      <c r="I1" s="339"/>
      <c r="J1" s="115"/>
      <c r="K1" s="115"/>
    </row>
    <row r="2" spans="2:15" ht="22.5" customHeight="1" x14ac:dyDescent="0.3">
      <c r="C2" s="339"/>
      <c r="D2" s="339"/>
      <c r="E2" s="339"/>
      <c r="F2" s="339"/>
      <c r="G2" s="339"/>
      <c r="H2" s="339"/>
      <c r="I2" s="339"/>
      <c r="J2" s="116"/>
      <c r="K2" s="116"/>
    </row>
    <row r="3" spans="2:15" ht="37.5" customHeight="1" x14ac:dyDescent="0.3">
      <c r="C3" s="254"/>
      <c r="D3" s="254"/>
      <c r="E3" s="254"/>
      <c r="F3" s="254"/>
      <c r="G3" s="254"/>
      <c r="H3" s="254"/>
      <c r="I3" s="254"/>
      <c r="J3" s="122"/>
      <c r="K3" s="122"/>
    </row>
    <row r="4" spans="2:15" s="3" customFormat="1" ht="43.9" customHeight="1" x14ac:dyDescent="0.3">
      <c r="B4" s="340" t="s">
        <v>7</v>
      </c>
      <c r="C4" s="340" t="s">
        <v>8</v>
      </c>
      <c r="D4" s="340" t="s">
        <v>9</v>
      </c>
      <c r="E4" s="340" t="s">
        <v>27</v>
      </c>
      <c r="F4" s="340" t="s">
        <v>19</v>
      </c>
      <c r="G4" s="340" t="s">
        <v>21</v>
      </c>
      <c r="H4" s="282" t="s">
        <v>20</v>
      </c>
      <c r="I4" s="282"/>
      <c r="J4" s="52"/>
      <c r="K4" s="52"/>
    </row>
    <row r="5" spans="2:15" s="4" customFormat="1" ht="62.25" customHeight="1" x14ac:dyDescent="0.3">
      <c r="B5" s="341"/>
      <c r="C5" s="341"/>
      <c r="D5" s="341"/>
      <c r="E5" s="341"/>
      <c r="F5" s="341"/>
      <c r="G5" s="341"/>
      <c r="H5" s="282"/>
      <c r="I5" s="282"/>
      <c r="J5" s="52"/>
      <c r="K5" s="52"/>
    </row>
    <row r="6" spans="2:15" s="4" customFormat="1" ht="49.5" customHeight="1" x14ac:dyDescent="0.3">
      <c r="B6" s="342"/>
      <c r="C6" s="342"/>
      <c r="D6" s="342"/>
      <c r="E6" s="342"/>
      <c r="F6" s="342"/>
      <c r="G6" s="342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50" t="e">
        <f>K12/L12</f>
        <v>#REF!</v>
      </c>
      <c r="I8" s="346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50"/>
      <c r="I9" s="346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50"/>
      <c r="I10" s="346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50"/>
      <c r="I11" s="346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50"/>
      <c r="I12" s="346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50" t="e">
        <f>K15/L15</f>
        <v>#REF!</v>
      </c>
      <c r="I13" s="346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50"/>
      <c r="I14" s="346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50"/>
      <c r="I15" s="346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50" t="e">
        <f>K19/L19</f>
        <v>#REF!</v>
      </c>
      <c r="I16" s="346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50"/>
      <c r="I17" s="346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50"/>
      <c r="I18" s="346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50"/>
      <c r="I19" s="346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52"/>
      <c r="P1" s="252"/>
      <c r="Q1" s="252"/>
      <c r="R1" s="252"/>
      <c r="S1" s="185"/>
      <c r="T1" s="185"/>
    </row>
    <row r="2" spans="1:44" ht="22.5" customHeight="1" x14ac:dyDescent="0.3">
      <c r="O2" s="253"/>
      <c r="P2" s="253"/>
      <c r="Q2" s="253"/>
      <c r="R2" s="253"/>
      <c r="S2" s="186"/>
      <c r="T2" s="186"/>
    </row>
    <row r="3" spans="1:44" ht="48" customHeight="1" x14ac:dyDescent="0.3">
      <c r="C3" s="254" t="s">
        <v>61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"/>
      <c r="R3" s="2" t="s">
        <v>16</v>
      </c>
      <c r="S3" s="2"/>
      <c r="T3" s="2"/>
    </row>
    <row r="4" spans="1:44" s="3" customFormat="1" ht="43.9" customHeight="1" x14ac:dyDescent="0.3">
      <c r="B4" s="255" t="s">
        <v>7</v>
      </c>
      <c r="C4" s="255" t="s">
        <v>8</v>
      </c>
      <c r="D4" s="256" t="s">
        <v>52</v>
      </c>
      <c r="E4" s="256" t="s">
        <v>58</v>
      </c>
      <c r="F4" s="259" t="s">
        <v>10</v>
      </c>
      <c r="G4" s="260"/>
      <c r="H4" s="260"/>
      <c r="I4" s="260"/>
      <c r="J4" s="260"/>
      <c r="K4" s="260"/>
      <c r="L4" s="260"/>
      <c r="M4" s="261" t="s">
        <v>38</v>
      </c>
      <c r="N4" s="261" t="s">
        <v>42</v>
      </c>
      <c r="O4" s="261" t="s">
        <v>28</v>
      </c>
      <c r="P4" s="265" t="s">
        <v>53</v>
      </c>
      <c r="Q4" s="265" t="s">
        <v>29</v>
      </c>
      <c r="R4" s="265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55"/>
      <c r="C5" s="255"/>
      <c r="D5" s="257"/>
      <c r="E5" s="257"/>
      <c r="F5" s="261" t="s">
        <v>11</v>
      </c>
      <c r="G5" s="261" t="s">
        <v>48</v>
      </c>
      <c r="H5" s="259" t="s">
        <v>63</v>
      </c>
      <c r="I5" s="260"/>
      <c r="J5" s="264"/>
      <c r="K5" s="265" t="s">
        <v>36</v>
      </c>
      <c r="L5" s="265" t="s">
        <v>37</v>
      </c>
      <c r="M5" s="262"/>
      <c r="N5" s="262"/>
      <c r="O5" s="262"/>
      <c r="P5" s="280"/>
      <c r="Q5" s="280"/>
      <c r="R5" s="280"/>
      <c r="S5" s="63"/>
      <c r="T5" s="271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55"/>
      <c r="C6" s="255"/>
      <c r="D6" s="258"/>
      <c r="E6" s="258"/>
      <c r="F6" s="263"/>
      <c r="G6" s="263"/>
      <c r="H6" s="183" t="s">
        <v>69</v>
      </c>
      <c r="I6" s="183" t="s">
        <v>64</v>
      </c>
      <c r="J6" s="183" t="s">
        <v>65</v>
      </c>
      <c r="K6" s="266"/>
      <c r="L6" s="266"/>
      <c r="M6" s="263"/>
      <c r="N6" s="263"/>
      <c r="O6" s="263"/>
      <c r="P6" s="266"/>
      <c r="Q6" s="266"/>
      <c r="R6" s="266"/>
      <c r="S6" s="63"/>
      <c r="T6" s="271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55"/>
      <c r="C7" s="255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1"/>
      <c r="U7" s="272" t="s">
        <v>18</v>
      </c>
      <c r="V7" s="273"/>
      <c r="AE7" s="139"/>
      <c r="AF7" s="139"/>
      <c r="AH7" s="139" t="s">
        <v>59</v>
      </c>
      <c r="AL7" s="274" t="s">
        <v>60</v>
      </c>
      <c r="AM7" s="274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5" t="e">
        <f>V14/X14</f>
        <v>#REF!</v>
      </c>
      <c r="M9" s="275" t="e">
        <f>D9*L9</f>
        <v>#REF!</v>
      </c>
      <c r="N9" s="277" t="e">
        <f>R22/R23</f>
        <v>#REF!</v>
      </c>
      <c r="O9" s="27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76"/>
      <c r="M10" s="276"/>
      <c r="N10" s="278"/>
      <c r="O10" s="276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67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76"/>
      <c r="M11" s="276"/>
      <c r="N11" s="278"/>
      <c r="O11" s="276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67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76"/>
      <c r="M12" s="276"/>
      <c r="N12" s="278"/>
      <c r="O12" s="276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67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76"/>
      <c r="M13" s="276"/>
      <c r="N13" s="278"/>
      <c r="O13" s="276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67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76"/>
      <c r="M14" s="276"/>
      <c r="N14" s="278"/>
      <c r="O14" s="276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67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78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78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68" t="e">
        <f>V20/X20</f>
        <v>#REF!</v>
      </c>
      <c r="M17" s="268" t="e">
        <f>ROUND(D18*L17,2)</f>
        <v>#REF!</v>
      </c>
      <c r="N17" s="278"/>
      <c r="O17" s="268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69"/>
      <c r="M18" s="269"/>
      <c r="N18" s="278"/>
      <c r="O18" s="269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69"/>
      <c r="M19" s="269"/>
      <c r="N19" s="278"/>
      <c r="O19" s="269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70"/>
      <c r="M20" s="270"/>
      <c r="N20" s="279"/>
      <c r="O20" s="270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52"/>
      <c r="P1" s="252"/>
      <c r="Q1" s="252"/>
      <c r="R1" s="252"/>
      <c r="S1" s="175"/>
      <c r="T1" s="175"/>
    </row>
    <row r="2" spans="1:44" ht="22.5" customHeight="1" x14ac:dyDescent="0.3">
      <c r="O2" s="253"/>
      <c r="P2" s="253"/>
      <c r="Q2" s="253"/>
      <c r="R2" s="253"/>
      <c r="S2" s="176"/>
      <c r="T2" s="176"/>
    </row>
    <row r="3" spans="1:44" ht="48" customHeight="1" x14ac:dyDescent="0.3">
      <c r="C3" s="254" t="s">
        <v>61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"/>
      <c r="R3" s="2" t="s">
        <v>16</v>
      </c>
      <c r="S3" s="2"/>
      <c r="T3" s="2"/>
    </row>
    <row r="4" spans="1:44" s="3" customFormat="1" ht="43.9" customHeight="1" x14ac:dyDescent="0.3">
      <c r="B4" s="255" t="s">
        <v>7</v>
      </c>
      <c r="C4" s="255" t="s">
        <v>8</v>
      </c>
      <c r="D4" s="256" t="s">
        <v>52</v>
      </c>
      <c r="E4" s="256" t="s">
        <v>58</v>
      </c>
      <c r="F4" s="259" t="s">
        <v>10</v>
      </c>
      <c r="G4" s="260"/>
      <c r="H4" s="260"/>
      <c r="I4" s="260"/>
      <c r="J4" s="260"/>
      <c r="K4" s="260"/>
      <c r="L4" s="260"/>
      <c r="M4" s="261" t="s">
        <v>38</v>
      </c>
      <c r="N4" s="261" t="s">
        <v>42</v>
      </c>
      <c r="O4" s="261" t="s">
        <v>28</v>
      </c>
      <c r="P4" s="265" t="s">
        <v>53</v>
      </c>
      <c r="Q4" s="265" t="s">
        <v>29</v>
      </c>
      <c r="R4" s="265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55"/>
      <c r="C5" s="255"/>
      <c r="D5" s="257"/>
      <c r="E5" s="257"/>
      <c r="F5" s="261" t="s">
        <v>11</v>
      </c>
      <c r="G5" s="261" t="s">
        <v>48</v>
      </c>
      <c r="H5" s="259" t="s">
        <v>63</v>
      </c>
      <c r="I5" s="260"/>
      <c r="J5" s="264"/>
      <c r="K5" s="265" t="s">
        <v>36</v>
      </c>
      <c r="L5" s="265" t="s">
        <v>37</v>
      </c>
      <c r="M5" s="262"/>
      <c r="N5" s="262"/>
      <c r="O5" s="262"/>
      <c r="P5" s="280"/>
      <c r="Q5" s="280"/>
      <c r="R5" s="280"/>
      <c r="S5" s="63"/>
      <c r="T5" s="271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55"/>
      <c r="C6" s="255"/>
      <c r="D6" s="258"/>
      <c r="E6" s="258"/>
      <c r="F6" s="263"/>
      <c r="G6" s="263"/>
      <c r="H6" s="177" t="s">
        <v>69</v>
      </c>
      <c r="I6" s="177" t="s">
        <v>64</v>
      </c>
      <c r="J6" s="177" t="s">
        <v>65</v>
      </c>
      <c r="K6" s="266"/>
      <c r="L6" s="266"/>
      <c r="M6" s="263"/>
      <c r="N6" s="263"/>
      <c r="O6" s="263"/>
      <c r="P6" s="266"/>
      <c r="Q6" s="266"/>
      <c r="R6" s="266"/>
      <c r="S6" s="63"/>
      <c r="T6" s="271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55"/>
      <c r="C7" s="255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1"/>
      <c r="U7" s="272" t="s">
        <v>18</v>
      </c>
      <c r="V7" s="273"/>
      <c r="AE7" s="139"/>
      <c r="AF7" s="139"/>
      <c r="AH7" s="139" t="s">
        <v>59</v>
      </c>
      <c r="AL7" s="274" t="s">
        <v>60</v>
      </c>
      <c r="AM7" s="274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5" t="e">
        <f>V14/X14</f>
        <v>#REF!</v>
      </c>
      <c r="M9" s="275" t="e">
        <f>D9*L9</f>
        <v>#REF!</v>
      </c>
      <c r="N9" s="277" t="e">
        <f>R22/R23</f>
        <v>#REF!</v>
      </c>
      <c r="O9" s="27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76"/>
      <c r="M10" s="276"/>
      <c r="N10" s="278"/>
      <c r="O10" s="276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67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76"/>
      <c r="M11" s="276"/>
      <c r="N11" s="278"/>
      <c r="O11" s="276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67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76"/>
      <c r="M12" s="276"/>
      <c r="N12" s="278"/>
      <c r="O12" s="276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67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76"/>
      <c r="M13" s="276"/>
      <c r="N13" s="278"/>
      <c r="O13" s="276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67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76"/>
      <c r="M14" s="276"/>
      <c r="N14" s="278"/>
      <c r="O14" s="276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67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78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78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68" t="e">
        <f>V20/X20</f>
        <v>#REF!</v>
      </c>
      <c r="M17" s="268" t="e">
        <f>ROUND(D18*L17,2)</f>
        <v>#REF!</v>
      </c>
      <c r="N17" s="278"/>
      <c r="O17" s="268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69"/>
      <c r="M18" s="269"/>
      <c r="N18" s="278"/>
      <c r="O18" s="269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69"/>
      <c r="M19" s="269"/>
      <c r="N19" s="278"/>
      <c r="O19" s="269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70"/>
      <c r="M20" s="270"/>
      <c r="N20" s="279"/>
      <c r="O20" s="270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52"/>
      <c r="P1" s="252"/>
      <c r="Q1" s="252"/>
      <c r="R1" s="252"/>
      <c r="S1" s="175"/>
      <c r="T1" s="175"/>
    </row>
    <row r="2" spans="1:43" ht="22.5" customHeight="1" x14ac:dyDescent="0.3">
      <c r="O2" s="253"/>
      <c r="P2" s="253"/>
      <c r="Q2" s="253"/>
      <c r="R2" s="253"/>
      <c r="S2" s="176"/>
      <c r="T2" s="176"/>
    </row>
    <row r="3" spans="1:43" ht="48" customHeight="1" x14ac:dyDescent="0.3">
      <c r="C3" s="254" t="s">
        <v>61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"/>
      <c r="R3" s="2" t="s">
        <v>16</v>
      </c>
      <c r="S3" s="2"/>
      <c r="T3" s="2"/>
    </row>
    <row r="4" spans="1:43" s="3" customFormat="1" ht="43.9" customHeight="1" x14ac:dyDescent="0.3">
      <c r="B4" s="255" t="s">
        <v>7</v>
      </c>
      <c r="C4" s="255" t="s">
        <v>8</v>
      </c>
      <c r="D4" s="256" t="s">
        <v>52</v>
      </c>
      <c r="E4" s="256" t="s">
        <v>58</v>
      </c>
      <c r="F4" s="259" t="s">
        <v>10</v>
      </c>
      <c r="G4" s="260"/>
      <c r="H4" s="260"/>
      <c r="I4" s="260"/>
      <c r="J4" s="260"/>
      <c r="K4" s="260"/>
      <c r="L4" s="260"/>
      <c r="M4" s="261" t="s">
        <v>38</v>
      </c>
      <c r="N4" s="261" t="s">
        <v>42</v>
      </c>
      <c r="O4" s="261" t="s">
        <v>28</v>
      </c>
      <c r="P4" s="265" t="s">
        <v>53</v>
      </c>
      <c r="Q4" s="265" t="s">
        <v>29</v>
      </c>
      <c r="R4" s="265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55"/>
      <c r="C5" s="255"/>
      <c r="D5" s="257"/>
      <c r="E5" s="257"/>
      <c r="F5" s="261" t="s">
        <v>11</v>
      </c>
      <c r="G5" s="261" t="s">
        <v>48</v>
      </c>
      <c r="H5" s="259" t="s">
        <v>63</v>
      </c>
      <c r="I5" s="260"/>
      <c r="J5" s="264"/>
      <c r="K5" s="265" t="s">
        <v>36</v>
      </c>
      <c r="L5" s="265" t="s">
        <v>37</v>
      </c>
      <c r="M5" s="262"/>
      <c r="N5" s="262"/>
      <c r="O5" s="262"/>
      <c r="P5" s="280"/>
      <c r="Q5" s="280"/>
      <c r="R5" s="280"/>
      <c r="S5" s="63"/>
      <c r="T5" s="271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55"/>
      <c r="C6" s="255"/>
      <c r="D6" s="258"/>
      <c r="E6" s="258"/>
      <c r="F6" s="263"/>
      <c r="G6" s="263"/>
      <c r="H6" s="177" t="s">
        <v>69</v>
      </c>
      <c r="I6" s="177" t="s">
        <v>64</v>
      </c>
      <c r="J6" s="177" t="s">
        <v>65</v>
      </c>
      <c r="K6" s="266"/>
      <c r="L6" s="266"/>
      <c r="M6" s="263"/>
      <c r="N6" s="263"/>
      <c r="O6" s="263"/>
      <c r="P6" s="266"/>
      <c r="Q6" s="266"/>
      <c r="R6" s="266"/>
      <c r="S6" s="63"/>
      <c r="T6" s="271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55"/>
      <c r="C7" s="255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1"/>
      <c r="U7" s="272" t="s">
        <v>18</v>
      </c>
      <c r="V7" s="273"/>
      <c r="AE7" s="139"/>
      <c r="AF7" s="139"/>
      <c r="AH7" s="139" t="s">
        <v>59</v>
      </c>
      <c r="AL7" s="274" t="s">
        <v>60</v>
      </c>
      <c r="AM7" s="274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5" t="e">
        <f>V14/X14</f>
        <v>#REF!</v>
      </c>
      <c r="M9" s="275" t="e">
        <f>D9*L9</f>
        <v>#REF!</v>
      </c>
      <c r="N9" s="277" t="e">
        <f>R22/R23</f>
        <v>#REF!</v>
      </c>
      <c r="O9" s="275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76"/>
      <c r="M10" s="276"/>
      <c r="N10" s="278"/>
      <c r="O10" s="276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67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76"/>
      <c r="M11" s="276"/>
      <c r="N11" s="278"/>
      <c r="O11" s="276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67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76"/>
      <c r="M12" s="276"/>
      <c r="N12" s="278"/>
      <c r="O12" s="276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67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76"/>
      <c r="M13" s="276"/>
      <c r="N13" s="278"/>
      <c r="O13" s="276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67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76"/>
      <c r="M14" s="276"/>
      <c r="N14" s="278"/>
      <c r="O14" s="276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67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78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78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68" t="e">
        <f>V20/X20</f>
        <v>#REF!</v>
      </c>
      <c r="M17" s="268" t="e">
        <f>ROUND(D18*L17,2)</f>
        <v>#REF!</v>
      </c>
      <c r="N17" s="278"/>
      <c r="O17" s="268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69"/>
      <c r="M18" s="269"/>
      <c r="N18" s="278"/>
      <c r="O18" s="269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69"/>
      <c r="M19" s="269"/>
      <c r="N19" s="278"/>
      <c r="O19" s="269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70"/>
      <c r="M20" s="270"/>
      <c r="N20" s="279"/>
      <c r="O20" s="270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52"/>
      <c r="N1" s="252"/>
      <c r="O1" s="252"/>
      <c r="P1" s="252"/>
      <c r="Q1" s="115"/>
    </row>
    <row r="2" spans="1:22" ht="22.5" customHeight="1" x14ac:dyDescent="0.3">
      <c r="M2" s="253"/>
      <c r="N2" s="253"/>
      <c r="O2" s="253"/>
      <c r="P2" s="253"/>
      <c r="Q2" s="116"/>
    </row>
    <row r="3" spans="1:22" ht="48" customHeight="1" x14ac:dyDescent="0.3">
      <c r="C3" s="254" t="s">
        <v>55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"/>
      <c r="P3" s="2" t="s">
        <v>16</v>
      </c>
      <c r="Q3" s="2"/>
    </row>
    <row r="4" spans="1:22" s="3" customFormat="1" ht="43.9" customHeight="1" x14ac:dyDescent="0.3">
      <c r="B4" s="255" t="s">
        <v>7</v>
      </c>
      <c r="C4" s="255" t="s">
        <v>8</v>
      </c>
      <c r="D4" s="281" t="s">
        <v>52</v>
      </c>
      <c r="E4" s="256" t="s">
        <v>44</v>
      </c>
      <c r="F4" s="259" t="s">
        <v>10</v>
      </c>
      <c r="G4" s="260"/>
      <c r="H4" s="260"/>
      <c r="I4" s="260"/>
      <c r="J4" s="260"/>
      <c r="K4" s="282" t="s">
        <v>38</v>
      </c>
      <c r="L4" s="282" t="s">
        <v>42</v>
      </c>
      <c r="M4" s="282" t="s">
        <v>28</v>
      </c>
      <c r="N4" s="286" t="s">
        <v>53</v>
      </c>
      <c r="O4" s="286" t="s">
        <v>29</v>
      </c>
      <c r="P4" s="265" t="s">
        <v>17</v>
      </c>
      <c r="Q4" s="63"/>
    </row>
    <row r="5" spans="1:22" s="4" customFormat="1" ht="144.75" customHeight="1" x14ac:dyDescent="0.3">
      <c r="B5" s="255"/>
      <c r="C5" s="255"/>
      <c r="D5" s="281"/>
      <c r="E5" s="257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82"/>
      <c r="L5" s="282"/>
      <c r="M5" s="282"/>
      <c r="N5" s="286"/>
      <c r="O5" s="286"/>
      <c r="P5" s="266"/>
      <c r="Q5" s="63"/>
    </row>
    <row r="6" spans="1:22" s="5" customFormat="1" ht="42.75" customHeight="1" x14ac:dyDescent="0.3">
      <c r="B6" s="255"/>
      <c r="C6" s="255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72" t="s">
        <v>18</v>
      </c>
      <c r="S6" s="273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83" t="e">
        <f>S15/U15</f>
        <v>#REF!</v>
      </c>
      <c r="K8" s="287" t="e">
        <f>ROUND(D8*J8,2)</f>
        <v>#REF!</v>
      </c>
      <c r="L8" s="290" t="e">
        <f>P20/P21</f>
        <v>#REF!</v>
      </c>
      <c r="M8" s="293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84"/>
      <c r="K9" s="288"/>
      <c r="L9" s="291"/>
      <c r="M9" s="294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84"/>
      <c r="K10" s="288"/>
      <c r="L10" s="291"/>
      <c r="M10" s="294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84"/>
      <c r="K11" s="288"/>
      <c r="L11" s="291"/>
      <c r="M11" s="294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84"/>
      <c r="K12" s="288"/>
      <c r="L12" s="291"/>
      <c r="M12" s="294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84"/>
      <c r="K13" s="288"/>
      <c r="L13" s="291"/>
      <c r="M13" s="294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84"/>
      <c r="K14" s="288"/>
      <c r="L14" s="291"/>
      <c r="M14" s="294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85"/>
      <c r="K15" s="289"/>
      <c r="L15" s="291"/>
      <c r="M15" s="295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83" t="e">
        <f>S19/U19</f>
        <v>#REF!</v>
      </c>
      <c r="K16" s="287" t="e">
        <f>ROUND(D16*J16,2)</f>
        <v>#REF!</v>
      </c>
      <c r="L16" s="291"/>
      <c r="M16" s="296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84"/>
      <c r="K17" s="288"/>
      <c r="L17" s="291"/>
      <c r="M17" s="297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84"/>
      <c r="K18" s="288"/>
      <c r="L18" s="291"/>
      <c r="M18" s="297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85"/>
      <c r="K19" s="289"/>
      <c r="L19" s="292"/>
      <c r="M19" s="298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V15"/>
  <sheetViews>
    <sheetView tabSelected="1" view="pageBreakPreview" topLeftCell="B1" zoomScale="80" zoomScaleNormal="80" zoomScaleSheetLayoutView="80" workbookViewId="0">
      <selection activeCell="M13" sqref="M13"/>
    </sheetView>
  </sheetViews>
  <sheetFormatPr defaultColWidth="9.140625" defaultRowHeight="15.75" x14ac:dyDescent="0.25"/>
  <cols>
    <col min="1" max="1" width="13.85546875" style="200" hidden="1" customWidth="1"/>
    <col min="2" max="2" width="6.4257812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3.42578125" style="200" customWidth="1"/>
    <col min="7" max="7" width="12" style="203" customWidth="1"/>
    <col min="8" max="8" width="15.7109375" style="203" customWidth="1"/>
    <col min="9" max="9" width="17.7109375" style="200" customWidth="1"/>
    <col min="10" max="10" width="15" style="200" customWidth="1"/>
    <col min="11" max="11" width="20.2851562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8.85546875" style="200" customWidth="1"/>
    <col min="16" max="16" width="17.140625" style="200" customWidth="1"/>
    <col min="17" max="17" width="19.28515625" style="200" customWidth="1"/>
    <col min="18" max="18" width="15" style="200" customWidth="1"/>
    <col min="19" max="19" width="15" style="200" bestFit="1" customWidth="1"/>
    <col min="20" max="20" width="18.85546875" style="200" customWidth="1"/>
    <col min="21" max="21" width="20.85546875" style="200" customWidth="1"/>
    <col min="22" max="22" width="18.42578125" style="200" customWidth="1"/>
    <col min="23" max="16384" width="9.140625" style="200"/>
  </cols>
  <sheetData>
    <row r="1" spans="1:22" ht="18.75" x14ac:dyDescent="0.3">
      <c r="M1" s="325" t="s">
        <v>101</v>
      </c>
      <c r="N1" s="325"/>
    </row>
    <row r="2" spans="1:22" ht="18.75" customHeight="1" x14ac:dyDescent="0.3">
      <c r="L2" s="325" t="s">
        <v>97</v>
      </c>
      <c r="M2" s="325"/>
      <c r="N2" s="325"/>
    </row>
    <row r="3" spans="1:22" ht="18.75" x14ac:dyDescent="0.3">
      <c r="M3" s="325" t="s">
        <v>98</v>
      </c>
      <c r="N3" s="325"/>
    </row>
    <row r="4" spans="1:22" ht="20.25" customHeight="1" x14ac:dyDescent="0.25">
      <c r="L4" s="329"/>
      <c r="M4" s="329"/>
      <c r="N4" s="329"/>
    </row>
    <row r="5" spans="1:22" ht="46.5" customHeight="1" x14ac:dyDescent="0.25">
      <c r="C5" s="328" t="s">
        <v>90</v>
      </c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8"/>
    </row>
    <row r="6" spans="1:22" ht="22.5" customHeight="1" x14ac:dyDescent="0.25">
      <c r="C6" s="327" t="s">
        <v>100</v>
      </c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</row>
    <row r="7" spans="1:22" ht="24.75" customHeight="1" thickBot="1" x14ac:dyDescent="0.3">
      <c r="C7" s="326"/>
      <c r="D7" s="326"/>
      <c r="E7" s="326"/>
      <c r="F7" s="326"/>
      <c r="G7" s="326"/>
      <c r="H7" s="326"/>
      <c r="I7" s="326"/>
      <c r="J7" s="326"/>
      <c r="K7" s="326"/>
      <c r="L7" s="326"/>
      <c r="M7" s="326"/>
      <c r="N7" s="326"/>
    </row>
    <row r="8" spans="1:22" s="201" customFormat="1" ht="32.25" customHeight="1" x14ac:dyDescent="0.25">
      <c r="B8" s="330" t="s">
        <v>7</v>
      </c>
      <c r="C8" s="333" t="s">
        <v>8</v>
      </c>
      <c r="D8" s="320" t="s">
        <v>83</v>
      </c>
      <c r="E8" s="305" t="s">
        <v>99</v>
      </c>
      <c r="F8" s="311" t="s">
        <v>87</v>
      </c>
      <c r="G8" s="312"/>
      <c r="H8" s="308" t="s">
        <v>85</v>
      </c>
      <c r="I8" s="302" t="s">
        <v>80</v>
      </c>
      <c r="J8" s="302" t="s">
        <v>42</v>
      </c>
      <c r="K8" s="302" t="s">
        <v>75</v>
      </c>
      <c r="L8" s="336" t="s">
        <v>79</v>
      </c>
      <c r="M8" s="317" t="s">
        <v>102</v>
      </c>
      <c r="N8" s="317" t="s">
        <v>93</v>
      </c>
      <c r="O8" s="236" t="s">
        <v>94</v>
      </c>
    </row>
    <row r="9" spans="1:22" s="202" customFormat="1" ht="69" customHeight="1" x14ac:dyDescent="0.25">
      <c r="B9" s="331"/>
      <c r="C9" s="334"/>
      <c r="D9" s="321"/>
      <c r="E9" s="306"/>
      <c r="F9" s="313"/>
      <c r="G9" s="314"/>
      <c r="H9" s="309"/>
      <c r="I9" s="303"/>
      <c r="J9" s="303"/>
      <c r="K9" s="303"/>
      <c r="L9" s="337"/>
      <c r="M9" s="318"/>
      <c r="N9" s="318"/>
      <c r="O9" s="323" t="s">
        <v>96</v>
      </c>
    </row>
    <row r="10" spans="1:22" s="202" customFormat="1" ht="109.5" customHeight="1" x14ac:dyDescent="0.25">
      <c r="B10" s="331"/>
      <c r="C10" s="334"/>
      <c r="D10" s="322"/>
      <c r="E10" s="307"/>
      <c r="F10" s="315"/>
      <c r="G10" s="316"/>
      <c r="H10" s="310"/>
      <c r="I10" s="304"/>
      <c r="J10" s="304"/>
      <c r="K10" s="304"/>
      <c r="L10" s="338"/>
      <c r="M10" s="319"/>
      <c r="N10" s="319"/>
      <c r="O10" s="324"/>
    </row>
    <row r="11" spans="1:22" s="203" customFormat="1" ht="21" customHeight="1" x14ac:dyDescent="0.25">
      <c r="B11" s="332"/>
      <c r="C11" s="335"/>
      <c r="D11" s="241" t="s">
        <v>84</v>
      </c>
      <c r="E11" s="204" t="s">
        <v>77</v>
      </c>
      <c r="F11" s="216" t="s">
        <v>91</v>
      </c>
      <c r="G11" s="7" t="s">
        <v>92</v>
      </c>
      <c r="H11" s="216" t="s">
        <v>86</v>
      </c>
      <c r="I11" s="206" t="s">
        <v>76</v>
      </c>
      <c r="J11" s="206" t="s">
        <v>41</v>
      </c>
      <c r="K11" s="206" t="s">
        <v>88</v>
      </c>
      <c r="L11" s="214" t="s">
        <v>51</v>
      </c>
      <c r="M11" s="206" t="s">
        <v>78</v>
      </c>
      <c r="N11" s="7" t="s">
        <v>89</v>
      </c>
      <c r="O11" s="7" t="s">
        <v>95</v>
      </c>
      <c r="P11" s="237"/>
      <c r="Q11" s="207"/>
      <c r="R11" s="159"/>
      <c r="S11" s="159"/>
    </row>
    <row r="12" spans="1:22" s="203" customFormat="1" ht="21" customHeight="1" x14ac:dyDescent="0.25">
      <c r="B12" s="218">
        <v>1</v>
      </c>
      <c r="C12" s="238">
        <v>2</v>
      </c>
      <c r="D12" s="218">
        <v>3</v>
      </c>
      <c r="E12" s="204">
        <v>4</v>
      </c>
      <c r="F12" s="110">
        <v>5</v>
      </c>
      <c r="G12" s="205">
        <v>6</v>
      </c>
      <c r="H12" s="110">
        <v>7</v>
      </c>
      <c r="I12" s="205">
        <v>8</v>
      </c>
      <c r="J12" s="205">
        <v>9</v>
      </c>
      <c r="K12" s="205">
        <v>10</v>
      </c>
      <c r="L12" s="215">
        <v>11</v>
      </c>
      <c r="M12" s="205">
        <v>12</v>
      </c>
      <c r="N12" s="205">
        <v>13</v>
      </c>
      <c r="O12" s="233">
        <v>14</v>
      </c>
    </row>
    <row r="13" spans="1:22" ht="55.5" customHeight="1" x14ac:dyDescent="0.25">
      <c r="A13" s="200">
        <v>1343001</v>
      </c>
      <c r="B13" s="219">
        <v>1</v>
      </c>
      <c r="C13" s="239" t="s">
        <v>22</v>
      </c>
      <c r="D13" s="242">
        <v>877.98724216338712</v>
      </c>
      <c r="E13" s="208">
        <v>19130</v>
      </c>
      <c r="F13" s="227">
        <v>1.1995342575491903</v>
      </c>
      <c r="G13" s="229">
        <v>1</v>
      </c>
      <c r="H13" s="230">
        <v>1</v>
      </c>
      <c r="I13" s="213">
        <v>1053.1757746661197</v>
      </c>
      <c r="J13" s="299">
        <v>0.96625050000000001</v>
      </c>
      <c r="K13" s="226">
        <v>1.6471638114283389</v>
      </c>
      <c r="L13" s="217">
        <v>1676.20598</v>
      </c>
      <c r="M13" s="209">
        <v>32065820.399999999</v>
      </c>
      <c r="N13" s="209">
        <v>398576754.44999999</v>
      </c>
      <c r="O13" s="234">
        <v>2906434</v>
      </c>
      <c r="P13" s="210"/>
      <c r="Q13" s="210"/>
      <c r="R13" s="211"/>
      <c r="T13" s="211"/>
      <c r="U13" s="211"/>
      <c r="V13" s="212"/>
    </row>
    <row r="14" spans="1:22" ht="36" customHeight="1" x14ac:dyDescent="0.25">
      <c r="B14" s="219">
        <v>2</v>
      </c>
      <c r="C14" s="239" t="s">
        <v>81</v>
      </c>
      <c r="D14" s="242">
        <v>877.98724216338712</v>
      </c>
      <c r="E14" s="208">
        <v>41093</v>
      </c>
      <c r="F14" s="227">
        <v>1.3902850203718793</v>
      </c>
      <c r="G14" s="229">
        <v>1.113</v>
      </c>
      <c r="H14" s="230">
        <v>1</v>
      </c>
      <c r="I14" s="213">
        <v>1358.5862445842581</v>
      </c>
      <c r="J14" s="300"/>
      <c r="K14" s="226">
        <v>1.271999870051292</v>
      </c>
      <c r="L14" s="217">
        <v>1669.7982999999999</v>
      </c>
      <c r="M14" s="209">
        <v>68617021.540000007</v>
      </c>
      <c r="N14" s="209">
        <v>933326568.14999998</v>
      </c>
      <c r="O14" s="234">
        <v>6170254</v>
      </c>
      <c r="P14" s="210"/>
      <c r="Q14" s="210"/>
      <c r="R14" s="211"/>
      <c r="T14" s="211"/>
      <c r="U14" s="211"/>
      <c r="V14" s="212"/>
    </row>
    <row r="15" spans="1:22" ht="41.25" customHeight="1" thickBot="1" x14ac:dyDescent="0.3">
      <c r="B15" s="220">
        <v>3</v>
      </c>
      <c r="C15" s="240" t="s">
        <v>82</v>
      </c>
      <c r="D15" s="243">
        <v>877.98724216338712</v>
      </c>
      <c r="E15" s="221">
        <v>72721</v>
      </c>
      <c r="F15" s="228">
        <v>0.7020480388049527</v>
      </c>
      <c r="G15" s="231">
        <v>1</v>
      </c>
      <c r="H15" s="232">
        <v>1</v>
      </c>
      <c r="I15" s="223">
        <v>616.389221456575</v>
      </c>
      <c r="J15" s="301"/>
      <c r="K15" s="222">
        <v>1.442728019370711</v>
      </c>
      <c r="L15" s="224">
        <v>859.26918000000001</v>
      </c>
      <c r="M15" s="225">
        <v>62486914.039999999</v>
      </c>
      <c r="N15" s="225">
        <v>671388415.28999996</v>
      </c>
      <c r="O15" s="235">
        <v>10766712</v>
      </c>
      <c r="P15" s="210"/>
      <c r="Q15" s="210"/>
      <c r="R15" s="211"/>
      <c r="T15" s="211"/>
      <c r="U15" s="211"/>
      <c r="V15" s="212"/>
    </row>
  </sheetData>
  <mergeCells count="21">
    <mergeCell ref="B8:B11"/>
    <mergeCell ref="C8:C11"/>
    <mergeCell ref="I8:I10"/>
    <mergeCell ref="J8:J10"/>
    <mergeCell ref="L8:L10"/>
    <mergeCell ref="M8:M10"/>
    <mergeCell ref="N8:N10"/>
    <mergeCell ref="D8:D10"/>
    <mergeCell ref="O9:O10"/>
    <mergeCell ref="M1:N1"/>
    <mergeCell ref="M3:N3"/>
    <mergeCell ref="C7:N7"/>
    <mergeCell ref="C6:N6"/>
    <mergeCell ref="C5:N5"/>
    <mergeCell ref="L4:N4"/>
    <mergeCell ref="L2:N2"/>
    <mergeCell ref="J13:J15"/>
    <mergeCell ref="K8:K10"/>
    <mergeCell ref="E8:E10"/>
    <mergeCell ref="H8:H10"/>
    <mergeCell ref="F8:G10"/>
  </mergeCells>
  <pageMargins left="0.62992125984251968" right="0.15748031496062992" top="0.74803149606299213" bottom="0.39370078740157483" header="0.15748031496062992" footer="0.15748031496062992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39" t="s">
        <v>45</v>
      </c>
      <c r="D1" s="339"/>
      <c r="E1" s="339"/>
      <c r="F1" s="339"/>
      <c r="G1" s="339"/>
      <c r="H1" s="339"/>
      <c r="I1" s="339"/>
      <c r="J1" s="115"/>
      <c r="K1" s="115"/>
    </row>
    <row r="2" spans="2:22" ht="22.5" customHeight="1" x14ac:dyDescent="0.3">
      <c r="C2" s="339"/>
      <c r="D2" s="339"/>
      <c r="E2" s="339"/>
      <c r="F2" s="339"/>
      <c r="G2" s="339"/>
      <c r="H2" s="339"/>
      <c r="I2" s="339"/>
      <c r="J2" s="116"/>
      <c r="K2" s="116"/>
    </row>
    <row r="3" spans="2:22" ht="37.5" customHeight="1" x14ac:dyDescent="0.3">
      <c r="C3" s="254"/>
      <c r="D3" s="254"/>
      <c r="E3" s="254"/>
      <c r="F3" s="254"/>
      <c r="G3" s="254"/>
      <c r="H3" s="254"/>
      <c r="I3" s="254"/>
      <c r="J3" s="122"/>
      <c r="K3" s="122"/>
    </row>
    <row r="4" spans="2:22" s="3" customFormat="1" ht="43.9" customHeight="1" x14ac:dyDescent="0.3">
      <c r="B4" s="340" t="s">
        <v>7</v>
      </c>
      <c r="C4" s="340" t="s">
        <v>8</v>
      </c>
      <c r="D4" s="340" t="s">
        <v>9</v>
      </c>
      <c r="E4" s="340" t="s">
        <v>27</v>
      </c>
      <c r="F4" s="340" t="s">
        <v>19</v>
      </c>
      <c r="G4" s="340" t="s">
        <v>21</v>
      </c>
      <c r="H4" s="282" t="s">
        <v>20</v>
      </c>
      <c r="I4" s="282"/>
      <c r="J4" s="52"/>
      <c r="K4" s="52"/>
    </row>
    <row r="5" spans="2:22" s="4" customFormat="1" ht="62.25" customHeight="1" x14ac:dyDescent="0.3">
      <c r="B5" s="341"/>
      <c r="C5" s="341"/>
      <c r="D5" s="341"/>
      <c r="E5" s="341"/>
      <c r="F5" s="341"/>
      <c r="G5" s="341"/>
      <c r="H5" s="282"/>
      <c r="I5" s="282"/>
      <c r="J5" s="52"/>
      <c r="K5" s="52"/>
    </row>
    <row r="6" spans="2:22" s="4" customFormat="1" ht="49.5" customHeight="1" x14ac:dyDescent="0.3">
      <c r="B6" s="342"/>
      <c r="C6" s="342"/>
      <c r="D6" s="342"/>
      <c r="E6" s="342"/>
      <c r="F6" s="342"/>
      <c r="G6" s="342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43" t="e">
        <f>K10/L10</f>
        <v>#REF!</v>
      </c>
      <c r="I8" s="343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44"/>
      <c r="I9" s="344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45"/>
      <c r="I10" s="345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46" t="e">
        <f>K12/L12</f>
        <v>#REF!</v>
      </c>
      <c r="I11" s="346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46"/>
      <c r="I12" s="346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46" t="e">
        <f>K16/L16</f>
        <v>#REF!</v>
      </c>
      <c r="I13" s="343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46"/>
      <c r="I14" s="344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46"/>
      <c r="I15" s="344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46"/>
      <c r="I16" s="345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43" t="e">
        <f>K19/L19</f>
        <v>#REF!</v>
      </c>
      <c r="I17" s="343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44"/>
      <c r="I18" s="344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45"/>
      <c r="I19" s="344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39" t="s">
        <v>57</v>
      </c>
      <c r="D1" s="339"/>
      <c r="E1" s="339"/>
      <c r="F1" s="339"/>
      <c r="G1" s="339"/>
      <c r="H1" s="339"/>
      <c r="I1" s="339"/>
      <c r="J1" s="45"/>
      <c r="K1" s="58"/>
    </row>
    <row r="2" spans="2:22" ht="22.5" customHeight="1" x14ac:dyDescent="0.3">
      <c r="C2" s="339"/>
      <c r="D2" s="339"/>
      <c r="E2" s="339"/>
      <c r="F2" s="339"/>
      <c r="G2" s="339"/>
      <c r="H2" s="339"/>
      <c r="I2" s="339"/>
      <c r="J2" s="46"/>
      <c r="K2" s="59"/>
    </row>
    <row r="3" spans="2:22" ht="37.5" customHeight="1" x14ac:dyDescent="0.3">
      <c r="C3" s="254"/>
      <c r="D3" s="254"/>
      <c r="E3" s="254"/>
      <c r="F3" s="254"/>
      <c r="G3" s="254"/>
      <c r="H3" s="254"/>
      <c r="I3" s="254"/>
      <c r="J3" s="51"/>
      <c r="K3" s="51"/>
    </row>
    <row r="4" spans="2:22" s="3" customFormat="1" ht="43.9" customHeight="1" x14ac:dyDescent="0.3">
      <c r="B4" s="340" t="s">
        <v>7</v>
      </c>
      <c r="C4" s="340" t="s">
        <v>8</v>
      </c>
      <c r="D4" s="340" t="s">
        <v>9</v>
      </c>
      <c r="E4" s="340" t="s">
        <v>27</v>
      </c>
      <c r="F4" s="340" t="s">
        <v>19</v>
      </c>
      <c r="G4" s="340" t="s">
        <v>21</v>
      </c>
      <c r="H4" s="282" t="s">
        <v>20</v>
      </c>
      <c r="I4" s="282"/>
      <c r="J4" s="52"/>
      <c r="K4" s="52"/>
    </row>
    <row r="5" spans="2:22" s="4" customFormat="1" ht="62.25" customHeight="1" x14ac:dyDescent="0.3">
      <c r="B5" s="341"/>
      <c r="C5" s="341"/>
      <c r="D5" s="341"/>
      <c r="E5" s="341"/>
      <c r="F5" s="341"/>
      <c r="G5" s="341"/>
      <c r="H5" s="282"/>
      <c r="I5" s="282"/>
      <c r="J5" s="52"/>
      <c r="K5" s="52"/>
    </row>
    <row r="6" spans="2:22" s="4" customFormat="1" ht="49.5" customHeight="1" x14ac:dyDescent="0.3">
      <c r="B6" s="342"/>
      <c r="C6" s="342"/>
      <c r="D6" s="342"/>
      <c r="E6" s="342"/>
      <c r="F6" s="342"/>
      <c r="G6" s="342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43" t="e">
        <f>ROUND(K10/L10,2)</f>
        <v>#REF!</v>
      </c>
      <c r="I8" s="343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44"/>
      <c r="I9" s="344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45"/>
      <c r="I10" s="345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43" t="e">
        <f>ROUND(K11/L11,2)</f>
        <v>#REF!</v>
      </c>
      <c r="I11" s="343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45"/>
      <c r="I12" s="345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43" t="e">
        <f>ROUND(K14/L14,2)</f>
        <v>#REF!</v>
      </c>
      <c r="I13" s="343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44"/>
      <c r="I14" s="344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45"/>
      <c r="I15" s="345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43" t="e">
        <f>ROUND(K19/L19,2)</f>
        <v>#REF!</v>
      </c>
      <c r="I16" s="343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44"/>
      <c r="I17" s="344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44"/>
      <c r="I18" s="344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45"/>
      <c r="I19" s="345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39" t="s">
        <v>45</v>
      </c>
      <c r="D1" s="339"/>
      <c r="E1" s="339"/>
      <c r="F1" s="339"/>
      <c r="G1" s="339"/>
      <c r="H1" s="339"/>
      <c r="I1" s="339"/>
      <c r="J1" s="115"/>
      <c r="K1" s="115"/>
    </row>
    <row r="2" spans="2:22" ht="22.5" customHeight="1" x14ac:dyDescent="0.3">
      <c r="C2" s="339"/>
      <c r="D2" s="339"/>
      <c r="E2" s="339"/>
      <c r="F2" s="339"/>
      <c r="G2" s="339"/>
      <c r="H2" s="339"/>
      <c r="I2" s="339"/>
      <c r="J2" s="116"/>
      <c r="K2" s="116"/>
    </row>
    <row r="3" spans="2:22" ht="37.5" customHeight="1" x14ac:dyDescent="0.3">
      <c r="C3" s="254"/>
      <c r="D3" s="254"/>
      <c r="E3" s="254"/>
      <c r="F3" s="254"/>
      <c r="G3" s="254"/>
      <c r="H3" s="254"/>
      <c r="I3" s="254"/>
      <c r="J3" s="122"/>
      <c r="K3" s="122"/>
    </row>
    <row r="4" spans="2:22" s="3" customFormat="1" ht="43.9" customHeight="1" x14ac:dyDescent="0.3">
      <c r="B4" s="340" t="s">
        <v>7</v>
      </c>
      <c r="C4" s="340" t="s">
        <v>8</v>
      </c>
      <c r="D4" s="340" t="s">
        <v>9</v>
      </c>
      <c r="E4" s="340" t="s">
        <v>27</v>
      </c>
      <c r="F4" s="340" t="s">
        <v>19</v>
      </c>
      <c r="G4" s="340" t="s">
        <v>21</v>
      </c>
      <c r="H4" s="282" t="s">
        <v>20</v>
      </c>
      <c r="I4" s="282"/>
      <c r="J4" s="52"/>
      <c r="K4" s="52"/>
    </row>
    <row r="5" spans="2:22" s="4" customFormat="1" ht="62.25" customHeight="1" x14ac:dyDescent="0.3">
      <c r="B5" s="341"/>
      <c r="C5" s="341"/>
      <c r="D5" s="341"/>
      <c r="E5" s="341"/>
      <c r="F5" s="341"/>
      <c r="G5" s="341"/>
      <c r="H5" s="282"/>
      <c r="I5" s="282"/>
      <c r="J5" s="52"/>
      <c r="K5" s="52"/>
    </row>
    <row r="6" spans="2:22" s="4" customFormat="1" ht="49.5" customHeight="1" x14ac:dyDescent="0.3">
      <c r="B6" s="342"/>
      <c r="C6" s="342"/>
      <c r="D6" s="342"/>
      <c r="E6" s="342"/>
      <c r="F6" s="342"/>
      <c r="G6" s="342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47" t="e">
        <f>K15/L15</f>
        <v>#REF!</v>
      </c>
      <c r="I8" s="343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48"/>
      <c r="I9" s="344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48"/>
      <c r="I10" s="344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48"/>
      <c r="I11" s="344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48"/>
      <c r="I12" s="344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48"/>
      <c r="I13" s="344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48"/>
      <c r="I14" s="344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49"/>
      <c r="I15" s="345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43" t="e">
        <f>K19/L19</f>
        <v>#REF!</v>
      </c>
      <c r="I16" s="343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44"/>
      <c r="I17" s="344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44"/>
      <c r="I18" s="344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45"/>
      <c r="I19" s="345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19</vt:i4>
      </vt:variant>
    </vt:vector>
  </HeadingPairs>
  <TitlesOfParts>
    <vt:vector size="29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АМП 2022</vt:lpstr>
      <vt:lpstr>тарифы (с плот.) (2)</vt:lpstr>
      <vt:lpstr>тарифы (с плот.)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'АМП 2022'!Заголовки_для_печати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'АМП 2022'!Область_печати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2021-01-17T22:56:13Z</cp:lastPrinted>
  <dcterms:created xsi:type="dcterms:W3CDTF">2015-02-06T05:02:21Z</dcterms:created>
  <dcterms:modified xsi:type="dcterms:W3CDTF">2022-12-09T05:31:49Z</dcterms:modified>
</cp:coreProperties>
</file>