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1'!$A$1:$G$86</definedName>
    <definedName name="_xlnm.Print_Area" localSheetId="1">'Приложение 2'!$A$1:$F$64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31" i="2"/>
  <c r="E30" i="2"/>
  <c r="F43" i="1"/>
  <c r="F44" i="1"/>
  <c r="E32" i="2" l="1"/>
  <c r="F45" i="1" l="1"/>
  <c r="F46" i="1"/>
  <c r="F37" i="1"/>
  <c r="E29" i="2" l="1"/>
  <c r="F29" i="1"/>
  <c r="F32" i="1" s="1"/>
  <c r="H37" i="1" l="1"/>
  <c r="H29" i="1"/>
  <c r="D3" i="2" l="1"/>
  <c r="D4" i="2"/>
  <c r="D5" i="2"/>
  <c r="D6" i="2"/>
  <c r="D7" i="2"/>
  <c r="D2" i="2"/>
  <c r="E34" i="2" l="1"/>
  <c r="E33" i="2" s="1"/>
  <c r="B17" i="2"/>
  <c r="D47" i="2"/>
  <c r="A51" i="2"/>
  <c r="F60" i="1"/>
  <c r="E38" i="2" l="1"/>
</calcChain>
</file>

<file path=xl/comments1.xml><?xml version="1.0" encoding="utf-8"?>
<comments xmlns="http://schemas.openxmlformats.org/spreadsheetml/2006/main">
  <authors>
    <author>Автор</author>
  </authors>
  <commentList>
    <comment ref="F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неотложка+стоматолог+гинеколог с 01.06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стоматолог + гинеколог с 01.06</t>
        </r>
      </text>
    </comment>
  </commentList>
</comments>
</file>

<file path=xl/sharedStrings.xml><?xml version="1.0" encoding="utf-8"?>
<sst xmlns="http://schemas.openxmlformats.org/spreadsheetml/2006/main" count="188" uniqueCount="107">
  <si>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</si>
  <si>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</si>
  <si>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</si>
  <si>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</si>
  <si>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</si>
  <si>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</si>
  <si>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</si>
  <si>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</si>
  <si>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</si>
  <si>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</si>
  <si>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</si>
  <si>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</si>
  <si>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</si>
  <si>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(наименование цели)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</si>
  <si>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</si>
  <si>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</si>
  <si>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</si>
  <si>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</si>
  <si>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</si>
  <si>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</si>
  <si>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</si>
  <si>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</si>
  <si>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</si>
  <si>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</si>
  <si>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</si>
  <si>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</si>
  <si>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</si>
  <si>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</si>
  <si>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</si>
  <si>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</si>
  <si>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</si>
  <si>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</si>
  <si>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</si>
  <si>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</si>
  <si>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</si>
  <si>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</si>
  <si>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</si>
  <si>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</si>
  <si>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</si>
  <si>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</si>
  <si>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</si>
  <si>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</si>
  <si>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</si>
  <si>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</si>
  <si>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</si>
  <si>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</si>
  <si>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</si>
  <si>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</si>
  <si>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</si>
  <si>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</si>
  <si>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</si>
  <si>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</si>
  <si>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</si>
  <si>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</si>
  <si>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</si>
  <si>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</si>
  <si>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</si>
  <si>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</si>
  <si>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</si>
  <si>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</si>
  <si>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</si>
  <si>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</si>
  <si>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</si>
  <si>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</si>
  <si>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</si>
  <si>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</si>
  <si>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</si>
  <si>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</si>
  <si>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</si>
  <si>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</si>
  <si>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</si>
  <si>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</si>
  <si>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</si>
  <si>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</si>
  <si>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</si>
  <si>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</si>
  <si>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</si>
  <si>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</si>
  <si>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</si>
  <si>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</si>
  <si>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страхованию от 18.01.2021г.  № 4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</si>
  <si>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</si>
  <si>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</si>
  <si>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</si>
  <si>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 xml:space="preserve">2.1.2. 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</si>
  <si>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</si>
  <si>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</si>
  <si>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 xml:space="preserve">Посещения 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</si>
  <si>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</si>
  <si>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</si>
  <si>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</si>
  <si>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</si>
  <si>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</si>
  <si>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</si>
  <si>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</si>
  <si>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</si>
  <si>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</si>
  <si>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</si>
  <si>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</si>
  <si>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 xml:space="preserve">к  Дополнительному соглашению </t>
  </si>
  <si>
    <t>2.3.</t>
  </si>
  <si>
    <t>Посещений - всего, в том числе:</t>
  </si>
  <si>
    <t>посещения цетров здоровья для детского населения</t>
  </si>
  <si>
    <t>посещения цетров здоровья для взрослого населения</t>
  </si>
  <si>
    <t>1.2.</t>
  </si>
  <si>
    <t>О.И. Казанцева, и.о. директора</t>
  </si>
  <si>
    <t>от "26" октября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</si>
</sst>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7" fillId="0" borderId="4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6"/>
  <sheetViews>
    <sheetView tabSelected="1" view="pageBreakPreview" topLeftCell="A22" zoomScale="80" zoomScaleNormal="100" zoomScaleSheetLayoutView="80" workbookViewId="0">
      <selection activeCell="I42" sqref="I4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2" t="s">
        <v>42</v>
      </c>
      <c r="F1" s="72"/>
      <c r="G1" s="72"/>
    </row>
    <row r="2" spans="2:7" x14ac:dyDescent="0.3">
      <c r="E2" s="72" t="s">
        <v>99</v>
      </c>
      <c r="F2" s="72"/>
      <c r="G2" s="72"/>
    </row>
    <row r="3" spans="2:7" x14ac:dyDescent="0.3">
      <c r="E3" s="72" t="s">
        <v>106</v>
      </c>
      <c r="F3" s="72"/>
      <c r="G3" s="72"/>
    </row>
    <row r="4" spans="2:7" x14ac:dyDescent="0.3">
      <c r="E4" s="72" t="s">
        <v>65</v>
      </c>
      <c r="F4" s="72"/>
      <c r="G4" s="72"/>
    </row>
    <row r="5" spans="2:7" x14ac:dyDescent="0.3">
      <c r="E5" s="72" t="s">
        <v>0</v>
      </c>
      <c r="F5" s="72"/>
      <c r="G5" s="72"/>
    </row>
    <row r="6" spans="2:7" x14ac:dyDescent="0.3">
      <c r="E6" s="72" t="s">
        <v>1</v>
      </c>
      <c r="F6" s="72"/>
      <c r="G6" s="72"/>
    </row>
    <row r="7" spans="2:7" x14ac:dyDescent="0.3">
      <c r="E7" s="72" t="s">
        <v>80</v>
      </c>
      <c r="F7" s="72"/>
      <c r="G7" s="72"/>
    </row>
    <row r="10" spans="2:7" x14ac:dyDescent="0.3">
      <c r="B10" s="35" t="s">
        <v>77</v>
      </c>
      <c r="C10" s="35"/>
      <c r="D10" s="35"/>
      <c r="E10" s="35"/>
      <c r="F10" s="35"/>
    </row>
    <row r="11" spans="2:7" x14ac:dyDescent="0.3">
      <c r="B11" s="35" t="s">
        <v>78</v>
      </c>
      <c r="C11" s="35"/>
      <c r="D11" s="35"/>
      <c r="E11" s="35"/>
      <c r="F11" s="35"/>
    </row>
    <row r="12" spans="2:7" s="18" customFormat="1" ht="15" x14ac:dyDescent="0.25">
      <c r="B12" s="59" t="s">
        <v>66</v>
      </c>
      <c r="C12" s="59"/>
      <c r="D12" s="59"/>
      <c r="E12" s="59"/>
      <c r="F12" s="59"/>
    </row>
    <row r="13" spans="2:7" s="18" customFormat="1" ht="15" x14ac:dyDescent="0.25">
      <c r="B13" s="59" t="s">
        <v>67</v>
      </c>
      <c r="C13" s="59"/>
      <c r="D13" s="59"/>
      <c r="E13" s="59"/>
      <c r="F13" s="59"/>
    </row>
    <row r="14" spans="2:7" s="18" customFormat="1" ht="15" x14ac:dyDescent="0.25">
      <c r="B14" s="59" t="s">
        <v>68</v>
      </c>
      <c r="C14" s="59"/>
      <c r="D14" s="59"/>
      <c r="E14" s="59"/>
      <c r="F14" s="59"/>
    </row>
    <row r="15" spans="2:7" s="18" customFormat="1" ht="15" x14ac:dyDescent="0.25">
      <c r="B15" s="59" t="s">
        <v>69</v>
      </c>
      <c r="C15" s="59"/>
      <c r="D15" s="59"/>
      <c r="E15" s="59"/>
      <c r="F15" s="59"/>
    </row>
    <row r="16" spans="2:7" s="18" customFormat="1" ht="15" x14ac:dyDescent="0.25">
      <c r="B16" s="59" t="s">
        <v>70</v>
      </c>
      <c r="C16" s="59"/>
      <c r="D16" s="59"/>
      <c r="E16" s="59"/>
      <c r="F16" s="59"/>
    </row>
    <row r="17" spans="1:8" x14ac:dyDescent="0.3">
      <c r="B17" s="24"/>
      <c r="C17" s="24"/>
      <c r="D17" s="24"/>
      <c r="E17" s="24"/>
      <c r="F17" s="24"/>
    </row>
    <row r="18" spans="1:8" ht="39" customHeight="1" x14ac:dyDescent="0.3">
      <c r="A18" s="2"/>
      <c r="B18" s="61" t="s">
        <v>97</v>
      </c>
      <c r="C18" s="61"/>
      <c r="D18" s="61"/>
      <c r="E18" s="61"/>
      <c r="F18" s="61"/>
    </row>
    <row r="19" spans="1:8" s="18" customFormat="1" ht="14.25" customHeight="1" x14ac:dyDescent="0.25">
      <c r="B19" s="43" t="s">
        <v>71</v>
      </c>
      <c r="C19" s="43"/>
      <c r="D19" s="43"/>
      <c r="E19" s="43"/>
      <c r="F19" s="43"/>
    </row>
    <row r="20" spans="1:8" s="18" customFormat="1" ht="14.25" customHeight="1" x14ac:dyDescent="0.25">
      <c r="B20" s="59" t="s">
        <v>2</v>
      </c>
      <c r="C20" s="59"/>
      <c r="D20" s="59"/>
      <c r="E20" s="59"/>
      <c r="F20" s="59"/>
    </row>
    <row r="21" spans="1:8" s="18" customFormat="1" ht="14.25" customHeight="1" x14ac:dyDescent="0.25">
      <c r="B21" s="59" t="s">
        <v>72</v>
      </c>
      <c r="C21" s="59"/>
      <c r="D21" s="59"/>
      <c r="E21" s="59"/>
      <c r="F21" s="59"/>
    </row>
    <row r="23" spans="1:8" x14ac:dyDescent="0.3">
      <c r="A23" s="1" t="s">
        <v>43</v>
      </c>
    </row>
    <row r="25" spans="1:8" ht="37.5" customHeight="1" x14ac:dyDescent="0.3">
      <c r="A25" s="60" t="s">
        <v>40</v>
      </c>
      <c r="B25" s="60"/>
      <c r="C25" s="60"/>
      <c r="D25" s="60"/>
      <c r="E25" s="60"/>
      <c r="F25" s="60"/>
      <c r="G25" s="3"/>
    </row>
    <row r="27" spans="1:8" ht="52.5" customHeight="1" x14ac:dyDescent="0.3">
      <c r="A27" s="10" t="s">
        <v>62</v>
      </c>
      <c r="B27" s="74" t="s">
        <v>3</v>
      </c>
      <c r="C27" s="73"/>
      <c r="D27" s="75"/>
      <c r="E27" s="11" t="s">
        <v>4</v>
      </c>
      <c r="F27" s="22" t="s">
        <v>5</v>
      </c>
    </row>
    <row r="28" spans="1:8" ht="26.25" customHeight="1" x14ac:dyDescent="0.3">
      <c r="A28" s="13" t="s">
        <v>6</v>
      </c>
      <c r="B28" s="67" t="s">
        <v>7</v>
      </c>
      <c r="C28" s="45"/>
      <c r="D28" s="68"/>
      <c r="E28" s="11" t="s">
        <v>8</v>
      </c>
      <c r="F28" s="31">
        <v>73881</v>
      </c>
    </row>
    <row r="29" spans="1:8" ht="26.25" customHeight="1" x14ac:dyDescent="0.3">
      <c r="A29" s="13" t="s">
        <v>9</v>
      </c>
      <c r="B29" s="44" t="s">
        <v>101</v>
      </c>
      <c r="C29" s="45"/>
      <c r="D29" s="46"/>
      <c r="E29" s="11" t="s">
        <v>10</v>
      </c>
      <c r="F29" s="29">
        <f>93596-22154-582</f>
        <v>70860</v>
      </c>
      <c r="H29" s="28">
        <f>F29+F45</f>
        <v>128907</v>
      </c>
    </row>
    <row r="30" spans="1:8" ht="26.25" customHeight="1" x14ac:dyDescent="0.3">
      <c r="A30" s="13" t="s">
        <v>11</v>
      </c>
      <c r="B30" s="69" t="s">
        <v>85</v>
      </c>
      <c r="C30" s="70"/>
      <c r="D30" s="71"/>
      <c r="E30" s="26"/>
      <c r="F30" s="29">
        <v>18132</v>
      </c>
      <c r="H30" s="28"/>
    </row>
    <row r="31" spans="1:8" ht="26.25" customHeight="1" x14ac:dyDescent="0.3">
      <c r="A31" s="13" t="s">
        <v>12</v>
      </c>
      <c r="B31" s="69" t="s">
        <v>86</v>
      </c>
      <c r="C31" s="70"/>
      <c r="D31" s="71"/>
      <c r="E31" s="26"/>
      <c r="F31" s="29">
        <v>6599</v>
      </c>
      <c r="H31" s="28"/>
    </row>
    <row r="32" spans="1:8" ht="33.75" customHeight="1" x14ac:dyDescent="0.3">
      <c r="A32" s="5" t="s">
        <v>100</v>
      </c>
      <c r="B32" s="44" t="s">
        <v>44</v>
      </c>
      <c r="C32" s="45"/>
      <c r="D32" s="46"/>
      <c r="E32" s="22" t="s">
        <v>10</v>
      </c>
      <c r="F32" s="29">
        <f>F29-F30-F31</f>
        <v>46129</v>
      </c>
    </row>
    <row r="33" spans="1:8" ht="24.75" customHeight="1" x14ac:dyDescent="0.3">
      <c r="A33" s="62" t="s">
        <v>83</v>
      </c>
      <c r="B33" s="64" t="s">
        <v>102</v>
      </c>
      <c r="C33" s="65"/>
      <c r="D33" s="66"/>
      <c r="E33" s="36" t="s">
        <v>10</v>
      </c>
      <c r="F33" s="38">
        <v>2295</v>
      </c>
    </row>
    <row r="34" spans="1:8" x14ac:dyDescent="0.3">
      <c r="A34" s="63"/>
      <c r="B34" s="40" t="s">
        <v>13</v>
      </c>
      <c r="C34" s="41"/>
      <c r="D34" s="42"/>
      <c r="E34" s="37"/>
      <c r="F34" s="39"/>
    </row>
    <row r="35" spans="1:8" ht="24.75" customHeight="1" x14ac:dyDescent="0.3">
      <c r="A35" s="62" t="s">
        <v>84</v>
      </c>
      <c r="B35" s="64" t="s">
        <v>103</v>
      </c>
      <c r="C35" s="65"/>
      <c r="D35" s="66"/>
      <c r="E35" s="36" t="s">
        <v>10</v>
      </c>
      <c r="F35" s="38">
        <v>2264</v>
      </c>
    </row>
    <row r="36" spans="1:8" x14ac:dyDescent="0.3">
      <c r="A36" s="63"/>
      <c r="B36" s="40" t="s">
        <v>13</v>
      </c>
      <c r="C36" s="41"/>
      <c r="D36" s="42"/>
      <c r="E36" s="37"/>
      <c r="F36" s="39"/>
    </row>
    <row r="37" spans="1:8" ht="27.75" customHeight="1" x14ac:dyDescent="0.3">
      <c r="A37" s="4" t="s">
        <v>14</v>
      </c>
      <c r="B37" s="44" t="s">
        <v>15</v>
      </c>
      <c r="C37" s="45"/>
      <c r="D37" s="46"/>
      <c r="E37" s="22" t="s">
        <v>10</v>
      </c>
      <c r="F37" s="30">
        <f>93640-26251-526+347</f>
        <v>67210</v>
      </c>
      <c r="H37" s="28">
        <f>F37+F46</f>
        <v>93987</v>
      </c>
    </row>
    <row r="40" spans="1:8" ht="36.75" customHeight="1" x14ac:dyDescent="0.3">
      <c r="A40" s="60" t="s">
        <v>41</v>
      </c>
      <c r="B40" s="60"/>
      <c r="C40" s="60"/>
      <c r="D40" s="60"/>
      <c r="E40" s="60"/>
      <c r="F40" s="60"/>
    </row>
    <row r="42" spans="1:8" ht="56.25" x14ac:dyDescent="0.3">
      <c r="A42" s="10" t="s">
        <v>62</v>
      </c>
      <c r="B42" s="53" t="s">
        <v>3</v>
      </c>
      <c r="C42" s="73"/>
      <c r="D42" s="54"/>
      <c r="E42" s="11" t="s">
        <v>4</v>
      </c>
      <c r="F42" s="22" t="s">
        <v>5</v>
      </c>
    </row>
    <row r="43" spans="1:8" ht="37.5" customHeight="1" x14ac:dyDescent="0.3">
      <c r="A43" s="14" t="s">
        <v>6</v>
      </c>
      <c r="B43" s="44" t="s">
        <v>16</v>
      </c>
      <c r="C43" s="45"/>
      <c r="D43" s="46"/>
      <c r="E43" s="11" t="s">
        <v>10</v>
      </c>
      <c r="F43" s="31">
        <f>7130-3800</f>
        <v>3330</v>
      </c>
    </row>
    <row r="44" spans="1:8" ht="26.25" customHeight="1" x14ac:dyDescent="0.3">
      <c r="A44" s="4" t="s">
        <v>17</v>
      </c>
      <c r="B44" s="44" t="s">
        <v>18</v>
      </c>
      <c r="C44" s="45"/>
      <c r="D44" s="46"/>
      <c r="E44" s="22" t="s">
        <v>10</v>
      </c>
      <c r="F44" s="31">
        <f>7000-3800</f>
        <v>3200</v>
      </c>
    </row>
    <row r="45" spans="1:8" ht="26.25" customHeight="1" x14ac:dyDescent="0.3">
      <c r="A45" s="4" t="s">
        <v>9</v>
      </c>
      <c r="B45" s="44" t="s">
        <v>87</v>
      </c>
      <c r="C45" s="45"/>
      <c r="D45" s="46"/>
      <c r="E45" s="22" t="s">
        <v>10</v>
      </c>
      <c r="F45" s="31">
        <f>31055+22154+582+4256</f>
        <v>58047</v>
      </c>
    </row>
    <row r="46" spans="1:8" ht="26.25" customHeight="1" x14ac:dyDescent="0.3">
      <c r="A46" s="4" t="s">
        <v>14</v>
      </c>
      <c r="B46" s="44" t="s">
        <v>15</v>
      </c>
      <c r="C46" s="45"/>
      <c r="D46" s="46"/>
      <c r="E46" s="27" t="s">
        <v>10</v>
      </c>
      <c r="F46" s="30">
        <f>26251+526</f>
        <v>26777</v>
      </c>
    </row>
    <row r="49" spans="1:6" x14ac:dyDescent="0.3">
      <c r="A49" s="1" t="s">
        <v>19</v>
      </c>
    </row>
    <row r="51" spans="1:6" x14ac:dyDescent="0.3">
      <c r="A51" s="1" t="s">
        <v>45</v>
      </c>
    </row>
    <row r="53" spans="1:6" x14ac:dyDescent="0.3">
      <c r="A53" s="1" t="s">
        <v>46</v>
      </c>
    </row>
    <row r="55" spans="1:6" ht="42.75" customHeight="1" x14ac:dyDescent="0.3">
      <c r="A55" s="53" t="s">
        <v>20</v>
      </c>
      <c r="B55" s="54"/>
      <c r="C55" s="55" t="s">
        <v>49</v>
      </c>
      <c r="D55" s="56"/>
      <c r="E55" s="53" t="s">
        <v>21</v>
      </c>
      <c r="F55" s="54"/>
    </row>
    <row r="56" spans="1:6" ht="37.5" customHeight="1" x14ac:dyDescent="0.3">
      <c r="A56" s="9" t="s">
        <v>47</v>
      </c>
      <c r="B56" s="23" t="s">
        <v>48</v>
      </c>
      <c r="C56" s="57"/>
      <c r="D56" s="58"/>
      <c r="E56" s="22" t="s">
        <v>22</v>
      </c>
      <c r="F56" s="22" t="s">
        <v>23</v>
      </c>
    </row>
    <row r="57" spans="1:6" x14ac:dyDescent="0.3">
      <c r="A57" s="8">
        <v>97</v>
      </c>
      <c r="B57" s="20" t="s">
        <v>89</v>
      </c>
      <c r="C57" s="50">
        <v>27</v>
      </c>
      <c r="D57" s="51"/>
      <c r="E57" s="19">
        <v>0</v>
      </c>
      <c r="F57" s="19">
        <v>2495</v>
      </c>
    </row>
    <row r="58" spans="1:6" x14ac:dyDescent="0.3">
      <c r="A58" s="8">
        <v>112</v>
      </c>
      <c r="B58" s="20" t="s">
        <v>88</v>
      </c>
      <c r="C58" s="50">
        <v>31</v>
      </c>
      <c r="D58" s="51"/>
      <c r="E58" s="19">
        <v>0</v>
      </c>
      <c r="F58" s="19">
        <v>176</v>
      </c>
    </row>
    <row r="59" spans="1:6" x14ac:dyDescent="0.3">
      <c r="A59" s="8">
        <v>122</v>
      </c>
      <c r="B59" s="20" t="s">
        <v>90</v>
      </c>
      <c r="C59" s="50">
        <v>35</v>
      </c>
      <c r="D59" s="51"/>
      <c r="E59" s="19">
        <v>0</v>
      </c>
      <c r="F59" s="19">
        <v>49</v>
      </c>
    </row>
    <row r="60" spans="1:6" x14ac:dyDescent="0.3">
      <c r="A60" s="47" t="s">
        <v>24</v>
      </c>
      <c r="B60" s="48"/>
      <c r="C60" s="48"/>
      <c r="D60" s="49"/>
      <c r="E60" s="19">
        <v>0</v>
      </c>
      <c r="F60" s="19">
        <f>SUM(F57:F59)</f>
        <v>2720</v>
      </c>
    </row>
    <row r="64" spans="1:6" ht="24.75" customHeight="1" x14ac:dyDescent="0.3">
      <c r="A64" s="2"/>
      <c r="B64" s="35" t="s">
        <v>50</v>
      </c>
      <c r="C64" s="35"/>
      <c r="D64" s="35"/>
      <c r="E64" s="35"/>
      <c r="F64" s="35"/>
    </row>
    <row r="66" spans="1:7" x14ac:dyDescent="0.3">
      <c r="A66" s="35" t="s">
        <v>26</v>
      </c>
      <c r="B66" s="35"/>
      <c r="E66" s="35" t="s">
        <v>28</v>
      </c>
      <c r="F66" s="35"/>
      <c r="G66" s="35"/>
    </row>
    <row r="67" spans="1:7" ht="20.25" customHeight="1" x14ac:dyDescent="0.3">
      <c r="A67" s="32" t="s">
        <v>52</v>
      </c>
      <c r="B67" s="32"/>
      <c r="E67" s="32" t="s">
        <v>81</v>
      </c>
      <c r="F67" s="32"/>
      <c r="G67" s="32"/>
    </row>
    <row r="68" spans="1:7" ht="20.25" customHeight="1" x14ac:dyDescent="0.3">
      <c r="A68" s="33" t="s">
        <v>53</v>
      </c>
      <c r="B68" s="33"/>
      <c r="E68" s="33" t="s">
        <v>82</v>
      </c>
      <c r="F68" s="33"/>
      <c r="G68" s="33"/>
    </row>
    <row r="69" spans="1:7" ht="20.25" customHeight="1" x14ac:dyDescent="0.3">
      <c r="A69" s="33" t="s">
        <v>79</v>
      </c>
      <c r="B69" s="33"/>
      <c r="E69" s="33" t="s">
        <v>98</v>
      </c>
      <c r="F69" s="33"/>
      <c r="G69" s="33"/>
    </row>
    <row r="70" spans="1:7" s="18" customFormat="1" ht="20.25" customHeight="1" x14ac:dyDescent="0.25">
      <c r="A70" s="34" t="s">
        <v>51</v>
      </c>
      <c r="B70" s="34"/>
      <c r="E70" s="34" t="s">
        <v>51</v>
      </c>
      <c r="F70" s="34"/>
      <c r="G70" s="34"/>
    </row>
    <row r="71" spans="1:7" ht="39" customHeight="1" x14ac:dyDescent="0.3">
      <c r="A71" s="32"/>
      <c r="B71" s="32"/>
      <c r="E71" s="32"/>
      <c r="F71" s="32"/>
      <c r="G71" s="32"/>
    </row>
    <row r="72" spans="1:7" s="18" customFormat="1" ht="15" x14ac:dyDescent="0.25">
      <c r="A72" s="43" t="s">
        <v>29</v>
      </c>
      <c r="B72" s="43"/>
      <c r="E72" s="43" t="s">
        <v>29</v>
      </c>
      <c r="F72" s="43"/>
      <c r="G72" s="43"/>
    </row>
    <row r="73" spans="1:7" ht="33.75" customHeight="1" x14ac:dyDescent="0.3">
      <c r="A73" s="32" t="s">
        <v>105</v>
      </c>
      <c r="B73" s="32"/>
      <c r="E73" s="32" t="s">
        <v>91</v>
      </c>
      <c r="F73" s="32"/>
      <c r="G73" s="32"/>
    </row>
    <row r="74" spans="1:7" s="18" customFormat="1" ht="29.25" customHeight="1" x14ac:dyDescent="0.25">
      <c r="A74" s="34" t="s">
        <v>54</v>
      </c>
      <c r="B74" s="34"/>
      <c r="E74" s="34" t="s">
        <v>54</v>
      </c>
      <c r="F74" s="34"/>
      <c r="G74" s="34"/>
    </row>
    <row r="75" spans="1:7" ht="37.5" customHeight="1" x14ac:dyDescent="0.3">
      <c r="A75" s="35" t="s">
        <v>30</v>
      </c>
      <c r="B75" s="35"/>
      <c r="E75" s="35" t="s">
        <v>30</v>
      </c>
      <c r="F75" s="35"/>
      <c r="G75" s="35"/>
    </row>
    <row r="76" spans="1:7" ht="62.25" customHeight="1" x14ac:dyDescent="0.3"/>
    <row r="77" spans="1:7" ht="21" customHeight="1" x14ac:dyDescent="0.3">
      <c r="A77" s="52" t="s">
        <v>27</v>
      </c>
      <c r="B77" s="52"/>
      <c r="E77" s="35" t="s">
        <v>27</v>
      </c>
      <c r="F77" s="35"/>
      <c r="G77" s="35"/>
    </row>
    <row r="78" spans="1:7" ht="21" customHeight="1" x14ac:dyDescent="0.3">
      <c r="A78" s="32" t="s">
        <v>57</v>
      </c>
      <c r="B78" s="32"/>
      <c r="E78" s="32" t="s">
        <v>59</v>
      </c>
      <c r="F78" s="32"/>
      <c r="G78" s="32"/>
    </row>
    <row r="79" spans="1:7" ht="21" customHeight="1" x14ac:dyDescent="0.3">
      <c r="A79" s="33" t="s">
        <v>58</v>
      </c>
      <c r="B79" s="33"/>
      <c r="E79" s="33" t="s">
        <v>60</v>
      </c>
      <c r="F79" s="33"/>
      <c r="G79" s="33"/>
    </row>
    <row r="80" spans="1:7" ht="21" customHeight="1" x14ac:dyDescent="0.3">
      <c r="A80" s="33"/>
      <c r="B80" s="33"/>
      <c r="E80" s="33" t="s">
        <v>61</v>
      </c>
      <c r="F80" s="33"/>
      <c r="G80" s="33"/>
    </row>
    <row r="81" spans="1:7" s="18" customFormat="1" ht="19.5" customHeight="1" x14ac:dyDescent="0.25">
      <c r="A81" s="34" t="s">
        <v>51</v>
      </c>
      <c r="B81" s="34"/>
      <c r="E81" s="34" t="s">
        <v>51</v>
      </c>
      <c r="F81" s="34"/>
      <c r="G81" s="34"/>
    </row>
    <row r="82" spans="1:7" ht="36.75" customHeight="1" x14ac:dyDescent="0.3">
      <c r="A82" s="32"/>
      <c r="B82" s="32"/>
      <c r="E82" s="32"/>
      <c r="F82" s="32"/>
      <c r="G82" s="32"/>
    </row>
    <row r="83" spans="1:7" s="18" customFormat="1" ht="15" x14ac:dyDescent="0.25">
      <c r="A83" s="43" t="s">
        <v>29</v>
      </c>
      <c r="B83" s="43"/>
      <c r="E83" s="43" t="s">
        <v>29</v>
      </c>
      <c r="F83" s="43"/>
      <c r="G83" s="43"/>
    </row>
    <row r="84" spans="1:7" ht="24" customHeight="1" x14ac:dyDescent="0.3">
      <c r="A84" s="32" t="s">
        <v>55</v>
      </c>
      <c r="B84" s="32"/>
      <c r="E84" s="32" t="s">
        <v>56</v>
      </c>
      <c r="F84" s="32"/>
      <c r="G84" s="32"/>
    </row>
    <row r="85" spans="1:7" s="18" customFormat="1" ht="31.5" customHeight="1" x14ac:dyDescent="0.25">
      <c r="A85" s="34" t="s">
        <v>54</v>
      </c>
      <c r="B85" s="34"/>
      <c r="E85" s="34" t="s">
        <v>54</v>
      </c>
      <c r="F85" s="34"/>
      <c r="G85" s="34"/>
    </row>
    <row r="86" spans="1:7" ht="33" customHeight="1" x14ac:dyDescent="0.3">
      <c r="A86" s="35" t="s">
        <v>30</v>
      </c>
      <c r="B86" s="35"/>
      <c r="E86" s="35" t="s">
        <v>30</v>
      </c>
      <c r="F86" s="35"/>
      <c r="G86" s="35"/>
    </row>
  </sheetData>
  <mergeCells count="90">
    <mergeCell ref="B10:F10"/>
    <mergeCell ref="B11:F11"/>
    <mergeCell ref="B12:F12"/>
    <mergeCell ref="B13:F13"/>
    <mergeCell ref="B27:D27"/>
    <mergeCell ref="E1:G1"/>
    <mergeCell ref="E4:G4"/>
    <mergeCell ref="E5:G5"/>
    <mergeCell ref="E6:G6"/>
    <mergeCell ref="E7:G7"/>
    <mergeCell ref="E2:G2"/>
    <mergeCell ref="E3:G3"/>
    <mergeCell ref="B28:D28"/>
    <mergeCell ref="B29:D29"/>
    <mergeCell ref="B30:D30"/>
    <mergeCell ref="B31:D31"/>
    <mergeCell ref="A55:B55"/>
    <mergeCell ref="B35:D35"/>
    <mergeCell ref="B46:D46"/>
    <mergeCell ref="B37:D37"/>
    <mergeCell ref="B42:D42"/>
    <mergeCell ref="B43:D43"/>
    <mergeCell ref="B21:F21"/>
    <mergeCell ref="A25:F25"/>
    <mergeCell ref="A40:F40"/>
    <mergeCell ref="B14:F14"/>
    <mergeCell ref="B15:F15"/>
    <mergeCell ref="B16:F16"/>
    <mergeCell ref="B18:F18"/>
    <mergeCell ref="B19:F19"/>
    <mergeCell ref="B20:F20"/>
    <mergeCell ref="A33:A34"/>
    <mergeCell ref="E33:E34"/>
    <mergeCell ref="F33:F34"/>
    <mergeCell ref="B32:D32"/>
    <mergeCell ref="B33:D33"/>
    <mergeCell ref="B34:D34"/>
    <mergeCell ref="A35:A36"/>
    <mergeCell ref="B45:D45"/>
    <mergeCell ref="A60:D60"/>
    <mergeCell ref="C58:D58"/>
    <mergeCell ref="A77:B77"/>
    <mergeCell ref="B64:F64"/>
    <mergeCell ref="A69:B69"/>
    <mergeCell ref="C59:D59"/>
    <mergeCell ref="E55:F55"/>
    <mergeCell ref="C55:D56"/>
    <mergeCell ref="C57:D57"/>
    <mergeCell ref="E77:G77"/>
    <mergeCell ref="A67:B67"/>
    <mergeCell ref="A68:B68"/>
    <mergeCell ref="E85:G85"/>
    <mergeCell ref="E86:G86"/>
    <mergeCell ref="E80:G80"/>
    <mergeCell ref="A80:B80"/>
    <mergeCell ref="E83:G83"/>
    <mergeCell ref="E84:G84"/>
    <mergeCell ref="A86:B86"/>
    <mergeCell ref="A84:B84"/>
    <mergeCell ref="A85:B85"/>
    <mergeCell ref="A83:B83"/>
    <mergeCell ref="A81:B81"/>
    <mergeCell ref="E82:G82"/>
    <mergeCell ref="A82:B82"/>
    <mergeCell ref="E81:G81"/>
    <mergeCell ref="E35:E36"/>
    <mergeCell ref="F35:F36"/>
    <mergeCell ref="B36:D36"/>
    <mergeCell ref="E75:G75"/>
    <mergeCell ref="A66:B66"/>
    <mergeCell ref="E69:G69"/>
    <mergeCell ref="E70:G70"/>
    <mergeCell ref="E71:G71"/>
    <mergeCell ref="E72:G72"/>
    <mergeCell ref="A74:B74"/>
    <mergeCell ref="A73:B73"/>
    <mergeCell ref="E73:G73"/>
    <mergeCell ref="A71:B71"/>
    <mergeCell ref="A72:B72"/>
    <mergeCell ref="E74:G74"/>
    <mergeCell ref="B44:D44"/>
    <mergeCell ref="A78:B78"/>
    <mergeCell ref="A79:B79"/>
    <mergeCell ref="A70:B70"/>
    <mergeCell ref="A75:B75"/>
    <mergeCell ref="E66:G66"/>
    <mergeCell ref="E67:G67"/>
    <mergeCell ref="E68:G68"/>
    <mergeCell ref="E78:G78"/>
    <mergeCell ref="E79:G7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view="pageBreakPreview" topLeftCell="A22" zoomScale="90" zoomScaleNormal="100" zoomScaleSheetLayoutView="90" workbookViewId="0">
      <selection activeCell="E38" sqref="E3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17.85546875" style="1" customWidth="1"/>
    <col min="9" max="9" width="11.42578125" style="1" bestFit="1" customWidth="1"/>
    <col min="10" max="10" width="19.5703125" style="1" customWidth="1"/>
    <col min="11" max="16384" width="9.140625" style="1"/>
  </cols>
  <sheetData>
    <row r="1" spans="2:6" x14ac:dyDescent="0.3">
      <c r="D1" s="72" t="s">
        <v>96</v>
      </c>
      <c r="E1" s="72"/>
      <c r="F1" s="72"/>
    </row>
    <row r="2" spans="2:6" x14ac:dyDescent="0.3">
      <c r="D2" s="72" t="str">
        <f>'Приложение 1'!E2</f>
        <v xml:space="preserve">к  Дополнительному соглашению </v>
      </c>
      <c r="E2" s="72"/>
      <c r="F2" s="72"/>
    </row>
    <row r="3" spans="2:6" x14ac:dyDescent="0.3">
      <c r="D3" s="72" t="str">
        <f>'Приложение 1'!E3</f>
        <v>от "26" октября 2021 года № ______</v>
      </c>
      <c r="E3" s="72"/>
      <c r="F3" s="72"/>
    </row>
    <row r="4" spans="2:6" x14ac:dyDescent="0.3">
      <c r="D4" s="72" t="str">
        <f>'Приложение 1'!E4</f>
        <v>к  договору на оказание</v>
      </c>
      <c r="E4" s="72"/>
      <c r="F4" s="72"/>
    </row>
    <row r="5" spans="2:6" x14ac:dyDescent="0.3">
      <c r="D5" s="72" t="str">
        <f>'Приложение 1'!E5</f>
        <v>и оплату медицинской помощи</v>
      </c>
      <c r="E5" s="72"/>
      <c r="F5" s="72"/>
    </row>
    <row r="6" spans="2:6" x14ac:dyDescent="0.3">
      <c r="D6" s="72" t="str">
        <f>'Приложение 1'!E6</f>
        <v>по обязательному медицинскому</v>
      </c>
      <c r="E6" s="72"/>
      <c r="F6" s="72"/>
    </row>
    <row r="7" spans="2:6" x14ac:dyDescent="0.3">
      <c r="D7" s="72" t="str">
        <f>'Приложение 1'!E7</f>
        <v>страхованию от 18.01.2021г.  № 4</v>
      </c>
      <c r="E7" s="72"/>
      <c r="F7" s="72"/>
    </row>
    <row r="9" spans="2:6" x14ac:dyDescent="0.3">
      <c r="B9" s="35" t="s">
        <v>77</v>
      </c>
      <c r="C9" s="35"/>
      <c r="D9" s="35"/>
      <c r="E9" s="35"/>
      <c r="F9" s="2"/>
    </row>
    <row r="10" spans="2:6" x14ac:dyDescent="0.3">
      <c r="B10" s="35" t="s">
        <v>78</v>
      </c>
      <c r="C10" s="35"/>
      <c r="D10" s="35"/>
      <c r="E10" s="35"/>
      <c r="F10" s="7"/>
    </row>
    <row r="11" spans="2:6" s="18" customFormat="1" ht="15" x14ac:dyDescent="0.25">
      <c r="B11" s="59" t="s">
        <v>66</v>
      </c>
      <c r="C11" s="59"/>
      <c r="D11" s="59"/>
      <c r="E11" s="59"/>
      <c r="F11" s="17"/>
    </row>
    <row r="12" spans="2:6" s="18" customFormat="1" ht="15" x14ac:dyDescent="0.25">
      <c r="B12" s="59" t="s">
        <v>73</v>
      </c>
      <c r="C12" s="59"/>
      <c r="D12" s="59"/>
      <c r="E12" s="59"/>
      <c r="F12" s="17"/>
    </row>
    <row r="13" spans="2:6" s="18" customFormat="1" ht="15" x14ac:dyDescent="0.25">
      <c r="B13" s="59" t="s">
        <v>74</v>
      </c>
      <c r="C13" s="59"/>
      <c r="D13" s="59"/>
      <c r="E13" s="59"/>
      <c r="F13" s="17"/>
    </row>
    <row r="14" spans="2:6" s="18" customFormat="1" ht="15" x14ac:dyDescent="0.25">
      <c r="B14" s="59" t="s">
        <v>75</v>
      </c>
      <c r="C14" s="59"/>
      <c r="D14" s="59"/>
      <c r="E14" s="59"/>
      <c r="F14" s="17"/>
    </row>
    <row r="15" spans="2:6" s="18" customFormat="1" ht="15" x14ac:dyDescent="0.25">
      <c r="B15" s="59" t="s">
        <v>76</v>
      </c>
      <c r="C15" s="59"/>
      <c r="D15" s="59"/>
      <c r="E15" s="59"/>
      <c r="F15" s="17"/>
    </row>
    <row r="16" spans="2:6" x14ac:dyDescent="0.3">
      <c r="B16" s="59"/>
      <c r="C16" s="59"/>
      <c r="D16" s="59"/>
      <c r="E16" s="59"/>
      <c r="F16" s="16"/>
    </row>
    <row r="17" spans="1:10" ht="36.75" customHeight="1" x14ac:dyDescent="0.3">
      <c r="A17" s="2"/>
      <c r="B17" s="81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81"/>
      <c r="D17" s="81"/>
      <c r="E17" s="81"/>
      <c r="F17" s="7"/>
    </row>
    <row r="18" spans="1:10" s="18" customFormat="1" ht="15" x14ac:dyDescent="0.25">
      <c r="B18" s="43" t="s">
        <v>71</v>
      </c>
      <c r="C18" s="43"/>
      <c r="D18" s="43"/>
      <c r="E18" s="43"/>
      <c r="F18" s="17"/>
    </row>
    <row r="19" spans="1:10" s="18" customFormat="1" ht="15" x14ac:dyDescent="0.25">
      <c r="B19" s="59" t="s">
        <v>2</v>
      </c>
      <c r="C19" s="59"/>
      <c r="D19" s="59"/>
      <c r="E19" s="59"/>
      <c r="F19" s="17"/>
    </row>
    <row r="20" spans="1:10" s="18" customFormat="1" ht="15" x14ac:dyDescent="0.25">
      <c r="B20" s="59" t="s">
        <v>72</v>
      </c>
      <c r="C20" s="59"/>
      <c r="D20" s="59"/>
      <c r="E20" s="59"/>
      <c r="F20" s="17"/>
    </row>
    <row r="21" spans="1:10" x14ac:dyDescent="0.3">
      <c r="B21" s="35"/>
      <c r="C21" s="35"/>
      <c r="D21" s="35"/>
      <c r="E21" s="35"/>
      <c r="F21" s="7"/>
    </row>
    <row r="23" spans="1:10" x14ac:dyDescent="0.3">
      <c r="A23" s="1" t="s">
        <v>31</v>
      </c>
    </row>
    <row r="25" spans="1:10" x14ac:dyDescent="0.3">
      <c r="F25" s="1" t="s">
        <v>64</v>
      </c>
    </row>
    <row r="26" spans="1:10" ht="56.25" x14ac:dyDescent="0.3">
      <c r="A26" s="4" t="s">
        <v>62</v>
      </c>
      <c r="B26" s="80" t="s">
        <v>32</v>
      </c>
      <c r="C26" s="80"/>
      <c r="D26" s="80"/>
      <c r="E26" s="15" t="s">
        <v>33</v>
      </c>
      <c r="F26" s="12"/>
    </row>
    <row r="27" spans="1:10" ht="59.25" customHeight="1" x14ac:dyDescent="0.3">
      <c r="A27" s="6" t="s">
        <v>6</v>
      </c>
      <c r="B27" s="79" t="s">
        <v>34</v>
      </c>
      <c r="C27" s="79"/>
      <c r="D27" s="79"/>
      <c r="E27" s="31">
        <f>403585598+2163850+4856200</f>
        <v>410605648</v>
      </c>
      <c r="I27" s="21"/>
      <c r="J27" s="25"/>
    </row>
    <row r="28" spans="1:10" ht="21.75" customHeight="1" x14ac:dyDescent="0.3">
      <c r="A28" s="4" t="s">
        <v>17</v>
      </c>
      <c r="B28" s="79" t="s">
        <v>35</v>
      </c>
      <c r="C28" s="79"/>
      <c r="D28" s="79"/>
      <c r="E28" s="29">
        <v>142682570</v>
      </c>
      <c r="J28" s="25"/>
    </row>
    <row r="29" spans="1:10" ht="21.75" customHeight="1" x14ac:dyDescent="0.3">
      <c r="A29" s="4" t="s">
        <v>104</v>
      </c>
      <c r="B29" s="79" t="s">
        <v>37</v>
      </c>
      <c r="C29" s="79"/>
      <c r="D29" s="79"/>
      <c r="E29" s="29">
        <f>E27-E28</f>
        <v>267923078</v>
      </c>
      <c r="J29" s="25"/>
    </row>
    <row r="30" spans="1:10" ht="59.25" customHeight="1" x14ac:dyDescent="0.3">
      <c r="A30" s="6" t="s">
        <v>9</v>
      </c>
      <c r="B30" s="79" t="s">
        <v>63</v>
      </c>
      <c r="C30" s="79"/>
      <c r="D30" s="79"/>
      <c r="E30" s="29">
        <f>E31+E32</f>
        <v>253982712</v>
      </c>
      <c r="J30" s="25"/>
    </row>
    <row r="31" spans="1:10" x14ac:dyDescent="0.3">
      <c r="A31" s="4" t="s">
        <v>92</v>
      </c>
      <c r="B31" s="79" t="s">
        <v>36</v>
      </c>
      <c r="C31" s="79"/>
      <c r="D31" s="79"/>
      <c r="E31" s="31">
        <f>14583600-7900780</f>
        <v>6682820</v>
      </c>
      <c r="J31" s="25"/>
    </row>
    <row r="32" spans="1:10" x14ac:dyDescent="0.3">
      <c r="A32" s="4" t="s">
        <v>12</v>
      </c>
      <c r="B32" s="79" t="s">
        <v>37</v>
      </c>
      <c r="C32" s="79"/>
      <c r="D32" s="79"/>
      <c r="E32" s="29">
        <f>239887942+7411950</f>
        <v>247299892</v>
      </c>
      <c r="G32" s="28"/>
      <c r="J32" s="25"/>
    </row>
    <row r="33" spans="1:10" ht="36" customHeight="1" x14ac:dyDescent="0.3">
      <c r="A33" s="6" t="s">
        <v>14</v>
      </c>
      <c r="B33" s="79" t="s">
        <v>38</v>
      </c>
      <c r="C33" s="79"/>
      <c r="D33" s="79"/>
      <c r="E33" s="29">
        <f>E34</f>
        <v>87538860</v>
      </c>
      <c r="J33" s="25"/>
    </row>
    <row r="34" spans="1:10" ht="38.25" customHeight="1" x14ac:dyDescent="0.3">
      <c r="A34" s="4" t="s">
        <v>25</v>
      </c>
      <c r="B34" s="79" t="s">
        <v>39</v>
      </c>
      <c r="C34" s="79"/>
      <c r="D34" s="79"/>
      <c r="E34" s="29">
        <f>SUM(E35:E37)</f>
        <v>87538860</v>
      </c>
      <c r="J34" s="25"/>
    </row>
    <row r="35" spans="1:10" ht="21" customHeight="1" x14ac:dyDescent="0.3">
      <c r="A35" s="4" t="s">
        <v>93</v>
      </c>
      <c r="B35" s="79" t="s">
        <v>89</v>
      </c>
      <c r="C35" s="79"/>
      <c r="D35" s="79"/>
      <c r="E35" s="29">
        <v>78342992</v>
      </c>
      <c r="J35" s="25"/>
    </row>
    <row r="36" spans="1:10" ht="21" customHeight="1" x14ac:dyDescent="0.3">
      <c r="A36" s="4" t="s">
        <v>94</v>
      </c>
      <c r="B36" s="79" t="s">
        <v>88</v>
      </c>
      <c r="C36" s="79"/>
      <c r="D36" s="79"/>
      <c r="E36" s="29">
        <v>6914362</v>
      </c>
      <c r="J36" s="25"/>
    </row>
    <row r="37" spans="1:10" ht="21" customHeight="1" x14ac:dyDescent="0.3">
      <c r="A37" s="4" t="s">
        <v>95</v>
      </c>
      <c r="B37" s="79" t="s">
        <v>90</v>
      </c>
      <c r="C37" s="79"/>
      <c r="D37" s="79"/>
      <c r="E37" s="29">
        <v>2281506</v>
      </c>
      <c r="J37" s="25"/>
    </row>
    <row r="38" spans="1:10" ht="21" customHeight="1" x14ac:dyDescent="0.3">
      <c r="A38" s="6"/>
      <c r="B38" s="79" t="s">
        <v>24</v>
      </c>
      <c r="C38" s="79"/>
      <c r="D38" s="79"/>
      <c r="E38" s="31">
        <f>E27+E30+E33</f>
        <v>752127220</v>
      </c>
      <c r="H38" s="21"/>
      <c r="J38" s="25"/>
    </row>
    <row r="40" spans="1:10" hidden="1" x14ac:dyDescent="0.3"/>
    <row r="41" spans="1:10" hidden="1" x14ac:dyDescent="0.3"/>
    <row r="42" spans="1:10" x14ac:dyDescent="0.3">
      <c r="A42" s="2"/>
      <c r="B42" s="35" t="s">
        <v>50</v>
      </c>
      <c r="C42" s="35"/>
      <c r="D42" s="35"/>
      <c r="E42" s="35"/>
      <c r="F42" s="2"/>
    </row>
    <row r="44" spans="1:10" x14ac:dyDescent="0.3">
      <c r="A44" s="35" t="s">
        <v>26</v>
      </c>
      <c r="B44" s="35"/>
      <c r="D44" s="35" t="s">
        <v>28</v>
      </c>
      <c r="E44" s="35"/>
      <c r="F44" s="35"/>
    </row>
    <row r="45" spans="1:10" x14ac:dyDescent="0.3">
      <c r="A45" s="32" t="s">
        <v>52</v>
      </c>
      <c r="B45" s="32"/>
      <c r="D45" s="76" t="s">
        <v>81</v>
      </c>
      <c r="E45" s="76"/>
      <c r="F45" s="76"/>
    </row>
    <row r="46" spans="1:10" x14ac:dyDescent="0.3">
      <c r="A46" s="77" t="s">
        <v>53</v>
      </c>
      <c r="B46" s="77"/>
      <c r="D46" s="76" t="s">
        <v>82</v>
      </c>
      <c r="E46" s="76"/>
      <c r="F46" s="76"/>
    </row>
    <row r="47" spans="1:10" x14ac:dyDescent="0.3">
      <c r="A47" s="77" t="s">
        <v>79</v>
      </c>
      <c r="B47" s="77"/>
      <c r="D47" s="76" t="str">
        <f>'Приложение 1'!E69</f>
        <v xml:space="preserve"> "Городская поликлиника"</v>
      </c>
      <c r="E47" s="76"/>
      <c r="F47" s="76"/>
    </row>
    <row r="48" spans="1:10" s="18" customFormat="1" ht="14.25" customHeight="1" x14ac:dyDescent="0.25">
      <c r="A48" s="34" t="s">
        <v>51</v>
      </c>
      <c r="B48" s="34"/>
      <c r="D48" s="34" t="s">
        <v>51</v>
      </c>
      <c r="E48" s="34"/>
      <c r="F48" s="34"/>
    </row>
    <row r="49" spans="1:6" ht="28.5" customHeight="1" x14ac:dyDescent="0.3">
      <c r="A49" s="76"/>
      <c r="B49" s="76"/>
      <c r="D49" s="76"/>
      <c r="E49" s="76"/>
      <c r="F49" s="76"/>
    </row>
    <row r="50" spans="1:6" s="18" customFormat="1" ht="15" x14ac:dyDescent="0.25">
      <c r="A50" s="43" t="s">
        <v>29</v>
      </c>
      <c r="B50" s="43"/>
      <c r="D50" s="43" t="s">
        <v>29</v>
      </c>
      <c r="E50" s="43"/>
      <c r="F50" s="43"/>
    </row>
    <row r="51" spans="1:6" ht="28.5" customHeight="1" x14ac:dyDescent="0.3">
      <c r="A51" s="76" t="str">
        <f>'Приложение 1'!A73:B73</f>
        <v>О.И. Казанцева, и.о. директора</v>
      </c>
      <c r="B51" s="76"/>
      <c r="D51" s="32" t="s">
        <v>91</v>
      </c>
      <c r="E51" s="32"/>
      <c r="F51" s="32"/>
    </row>
    <row r="52" spans="1:6" s="18" customFormat="1" ht="28.5" customHeight="1" x14ac:dyDescent="0.25">
      <c r="A52" s="34" t="s">
        <v>54</v>
      </c>
      <c r="B52" s="34"/>
      <c r="D52" s="78" t="s">
        <v>54</v>
      </c>
      <c r="E52" s="78"/>
      <c r="F52" s="78"/>
    </row>
    <row r="53" spans="1:6" ht="27.75" customHeight="1" x14ac:dyDescent="0.3">
      <c r="A53" s="35" t="s">
        <v>30</v>
      </c>
      <c r="B53" s="35"/>
      <c r="D53" s="35" t="s">
        <v>30</v>
      </c>
      <c r="E53" s="35"/>
      <c r="F53" s="35"/>
    </row>
    <row r="54" spans="1:6" ht="47.25" customHeight="1" x14ac:dyDescent="0.3"/>
    <row r="55" spans="1:6" ht="25.5" customHeight="1" x14ac:dyDescent="0.3">
      <c r="A55" s="52" t="s">
        <v>27</v>
      </c>
      <c r="B55" s="52"/>
      <c r="D55" s="35" t="s">
        <v>27</v>
      </c>
      <c r="E55" s="35"/>
      <c r="F55" s="35"/>
    </row>
    <row r="56" spans="1:6" ht="19.5" customHeight="1" x14ac:dyDescent="0.3">
      <c r="A56" s="32" t="s">
        <v>57</v>
      </c>
      <c r="B56" s="32"/>
      <c r="D56" s="32" t="s">
        <v>59</v>
      </c>
      <c r="E56" s="32"/>
      <c r="F56" s="32"/>
    </row>
    <row r="57" spans="1:6" ht="19.5" customHeight="1" x14ac:dyDescent="0.3">
      <c r="A57" s="33" t="s">
        <v>58</v>
      </c>
      <c r="B57" s="33"/>
      <c r="D57" s="76" t="s">
        <v>60</v>
      </c>
      <c r="E57" s="76"/>
      <c r="F57" s="76"/>
    </row>
    <row r="58" spans="1:6" ht="19.5" customHeight="1" x14ac:dyDescent="0.3">
      <c r="A58" s="76"/>
      <c r="B58" s="76"/>
      <c r="D58" s="77" t="s">
        <v>61</v>
      </c>
      <c r="E58" s="77"/>
      <c r="F58" s="77"/>
    </row>
    <row r="59" spans="1:6" s="18" customFormat="1" ht="19.5" customHeight="1" x14ac:dyDescent="0.25">
      <c r="A59" s="34" t="s">
        <v>51</v>
      </c>
      <c r="B59" s="34"/>
      <c r="D59" s="34" t="s">
        <v>51</v>
      </c>
      <c r="E59" s="34"/>
      <c r="F59" s="34"/>
    </row>
    <row r="60" spans="1:6" ht="28.5" customHeight="1" x14ac:dyDescent="0.3">
      <c r="A60" s="32"/>
      <c r="B60" s="32"/>
      <c r="D60" s="32"/>
      <c r="E60" s="32"/>
      <c r="F60" s="32"/>
    </row>
    <row r="61" spans="1:6" x14ac:dyDescent="0.3">
      <c r="A61" s="76" t="s">
        <v>29</v>
      </c>
      <c r="B61" s="76"/>
      <c r="D61" s="76" t="s">
        <v>29</v>
      </c>
      <c r="E61" s="76"/>
      <c r="F61" s="76"/>
    </row>
    <row r="62" spans="1:6" x14ac:dyDescent="0.3">
      <c r="A62" s="76" t="s">
        <v>55</v>
      </c>
      <c r="B62" s="76"/>
      <c r="D62" s="76" t="s">
        <v>56</v>
      </c>
      <c r="E62" s="76"/>
      <c r="F62" s="76"/>
    </row>
    <row r="63" spans="1:6" s="18" customFormat="1" ht="30" customHeight="1" x14ac:dyDescent="0.25">
      <c r="A63" s="34" t="s">
        <v>54</v>
      </c>
      <c r="B63" s="34"/>
      <c r="D63" s="34" t="s">
        <v>54</v>
      </c>
      <c r="E63" s="34"/>
      <c r="F63" s="34"/>
    </row>
    <row r="64" spans="1:6" ht="36.75" customHeight="1" x14ac:dyDescent="0.3">
      <c r="A64" s="35" t="s">
        <v>30</v>
      </c>
      <c r="B64" s="35"/>
      <c r="D64" s="35" t="s">
        <v>30</v>
      </c>
      <c r="E64" s="35"/>
      <c r="F64" s="35"/>
    </row>
  </sheetData>
  <mergeCells count="74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8:D28"/>
    <mergeCell ref="B31:D31"/>
    <mergeCell ref="B32:D32"/>
    <mergeCell ref="B16:E16"/>
    <mergeCell ref="B38:D38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30:D30"/>
    <mergeCell ref="B29:D29"/>
    <mergeCell ref="A50:B50"/>
    <mergeCell ref="D50:F50"/>
    <mergeCell ref="A44:B44"/>
    <mergeCell ref="D44:F44"/>
    <mergeCell ref="A45:B45"/>
    <mergeCell ref="D45:F45"/>
    <mergeCell ref="A46:B46"/>
    <mergeCell ref="D46:F46"/>
    <mergeCell ref="A48:B48"/>
    <mergeCell ref="D48:F48"/>
    <mergeCell ref="A49:B49"/>
    <mergeCell ref="D49:F49"/>
    <mergeCell ref="A47:B47"/>
    <mergeCell ref="D47:F47"/>
    <mergeCell ref="A51:B51"/>
    <mergeCell ref="D51:F51"/>
    <mergeCell ref="A52:B52"/>
    <mergeCell ref="D52:F52"/>
    <mergeCell ref="A53:B53"/>
    <mergeCell ref="D53:F53"/>
    <mergeCell ref="D55:F55"/>
    <mergeCell ref="A56:B56"/>
    <mergeCell ref="D56:F56"/>
    <mergeCell ref="A57:B57"/>
    <mergeCell ref="D57:F57"/>
    <mergeCell ref="D1:F1"/>
    <mergeCell ref="D4:F4"/>
    <mergeCell ref="D5:F5"/>
    <mergeCell ref="D6:F6"/>
    <mergeCell ref="D7:F7"/>
    <mergeCell ref="D2:F2"/>
    <mergeCell ref="D3:F3"/>
    <mergeCell ref="B42:E42"/>
    <mergeCell ref="A64:B64"/>
    <mergeCell ref="D64:F64"/>
    <mergeCell ref="A61:B61"/>
    <mergeCell ref="D61:F61"/>
    <mergeCell ref="A62:B62"/>
    <mergeCell ref="D62:F62"/>
    <mergeCell ref="A63:B63"/>
    <mergeCell ref="D63:F63"/>
    <mergeCell ref="A58:B58"/>
    <mergeCell ref="D58:F58"/>
    <mergeCell ref="A59:B59"/>
    <mergeCell ref="D59:F59"/>
    <mergeCell ref="A60:B60"/>
    <mergeCell ref="D60:F60"/>
    <mergeCell ref="A55:B55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2021-10-27T00:46:35Z</dcterms:modified>
</cp:coreProperties>
</file>