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2020'!$A$11:$R$21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2020'!$B$1:$R$21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S20" i="34"/>
  <c r="U19" i="34"/>
  <c r="D20" i="34" s="1"/>
  <c r="P19" i="34"/>
  <c r="Q19" i="34"/>
  <c r="Q20" i="34" s="1"/>
  <c r="O8" i="26" l="1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N18" i="24" s="1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F10" i="26" l="1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I13" i="17"/>
  <c r="M14" i="17"/>
  <c r="N14" i="17" s="1"/>
  <c r="J8" i="21"/>
  <c r="K8" i="21" s="1"/>
  <c r="P9" i="21" s="1"/>
  <c r="J16" i="21"/>
  <c r="K16" i="21" s="1"/>
  <c r="P17" i="21" s="1"/>
  <c r="T13" i="34" l="1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<sst xmlns="http://schemas.openxmlformats.org/spreadsheetml/2006/main" count="503" uniqueCount="171">
  <si>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</si>
  <si>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</si>
  <si>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</si>
  <si>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</si>
  <si>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</si>
  <si>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</si>
  <si>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</si>
  <si>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</si>
  <si>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</si>
  <si>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</si>
  <si>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</si>
  <si>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</si>
  <si>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</si>
  <si>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</si>
  <si>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</si>
  <si>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</si>
  <si>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</si>
  <si>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</si>
  <si>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</si>
  <si>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</si>
  <si>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</si>
  <si>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</si>
  <si>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</si>
  <si>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</si>
  <si>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</si>
  <si>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</si>
  <si>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</si>
  <si>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</si>
  <si>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</si>
  <si>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</si>
  <si>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</si>
  <si>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</si>
  <si>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</si>
  <si>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</si>
  <si>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</si>
  <si>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</si>
  <si>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</si>
  <si>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</si>
  <si>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</si>
  <si>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</si>
  <si>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</si>
  <si>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</si>
  <si>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</si>
  <si>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</si>
  <si>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</si>
  <si>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</si>
  <si>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</si>
  <si>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</si>
  <si>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</si>
  <si>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</si>
  <si>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</si>
  <si>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</si>
  <si>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</si>
  <si>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</si>
  <si>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</si>
  <si>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</si>
  <si>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</si>
  <si>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</si>
  <si>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</si>
  <si>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</si>
  <si>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</si>
  <si>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</si>
  <si>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</si>
  <si>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</si>
  <si>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</si>
  <si>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</si>
  <si>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</si>
  <si>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</si>
  <si>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</si>
  <si>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</si>
  <si>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</si>
  <si>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</si>
  <si>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</si>
  <si>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</si>
  <si>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</si>
  <si>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</si>
  <si>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</si>
  <si>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</si>
  <si>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</si>
  <si>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</si>
  <si>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</si>
  <si>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</si>
  <si>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</si>
  <si>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</si>
  <si>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</si>
  <si>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</si>
  <si>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</si>
  <si>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</si>
  <si>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</si>
  <si>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</si>
  <si>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</si>
  <si>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</si>
  <si>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</si>
  <si>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</si>
  <si>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</si>
  <si>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</si>
  <si>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</si>
  <si>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</si>
  <si>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</si>
  <si>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</si>
  <si>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</si>
  <si>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</si>
  <si>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</si>
  <si>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</si>
  <si>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</si>
  <si>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</si>
  <si>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</si>
  <si>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</si>
  <si>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</si>
  <si>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</si>
  <si>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</si>
  <si>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</si>
  <si>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</si>
  <si>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</si>
  <si>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</si>
  <si>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</si>
  <si>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</si>
  <si>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</si>
  <si>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</si>
  <si>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</si>
  <si>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</si>
  <si>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</si>
  <si>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</si>
  <si>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</si>
  <si>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</si>
  <si>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</si>
  <si>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</si>
  <si>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</si>
  <si>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</si>
  <si>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</si>
  <si>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</si>
  <si>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</si>
  <si>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</si>
  <si>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</si>
  <si>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</si>
  <si>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</si>
  <si>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</si>
  <si>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</si>
  <si>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</si>
  <si>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</si>
  <si>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</si>
  <si>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</si>
  <si>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</si>
  <si>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</si>
  <si>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</si>
  <si>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</si>
  <si>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</si>
  <si>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</si>
  <si>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</si>
  <si>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</si>
  <si>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</si>
  <si>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</si>
  <si>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</si>
  <si>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</si>
  <si>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</si>
  <si>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</si>
  <si>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</si>
  <si>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</si>
  <si>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</si>
  <si>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</si>
  <si>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</si>
  <si>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Численность прикрепленных, застрахованных лиц                                              на 01.03.20 (чел.)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</si>
  <si>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01.04.2020</t>
  </si>
  <si>
    <r>
      <t>КД</t>
    </r>
    <r>
      <rPr>
        <b/>
        <sz val="9"/>
        <rFont val="Times New Roman"/>
        <family val="1"/>
        <charset val="204"/>
      </rPr>
      <t>ПРОФ</t>
    </r>
  </si>
  <si>
    <t>Коэффициент по проф. мероприятиям</t>
  </si>
  <si>
    <t>МОГБУЗ "МСЧ "Авиамедицина"</t>
  </si>
  <si>
    <t xml:space="preserve">рублей </t>
  </si>
  <si>
    <t>Приложение № 2</t>
  </si>
  <si>
    <t>к Дополнительному соглашение № 4</t>
  </si>
  <si>
    <t>от 27 марта 2020 года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</si>
  <si>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(вступает в действие с 01 апреля 2020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</si>
</sst>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"/>
    <numFmt numFmtId="166" formatCode="0.000"/>
    <numFmt numFmtId="167" formatCode="#,##0.0"/>
    <numFmt numFmtId="168" formatCode="_-* #,##0_р_._-;\-* #,##0_р_._-;_-* &quot;-&quot;??_р_._-;_-@_-"/>
    <numFmt numFmtId="169" formatCode="#,##0.0000"/>
    <numFmt numFmtId="170" formatCode="_-* #,##0.00_р_._-;\-* #,##0.00_р_._-;_-* &quot;-&quot;???_р_._-;_-@_-"/>
    <numFmt numFmtId="171" formatCode="_-* #,##0.0_р_._-;\-* #,##0.0_р_._-;_-* &quot;-&quot;??_р_._-;_-@_-"/>
    <numFmt numFmtId="172" formatCode="#,##0.00000"/>
    <numFmt numFmtId="173" formatCode="#,##0.000000"/>
    <numFmt numFmtId="174" formatCode="_-* #,##0.000_р_._-;\-* #,##0.000_р_._-;_-* &quot;-&quot;??_р_._-;_-@_-"/>
    <numFmt numFmtId="175" formatCode="0.000000"/>
    <numFmt numFmtId="176" formatCode="_-* #,##0.0_р_._-;\-* #,##0.0_р_._-;_-* &quot;-&quot;?_р_._-;_-@_-"/>
  </numFmts>
  <fonts count="6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4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4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7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8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43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43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43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43" fontId="20" fillId="2" borderId="0" xfId="1" applyNumberFormat="1" applyFont="1" applyFill="1" applyBorder="1" applyAlignment="1">
      <alignment horizontal="left" wrapText="1"/>
    </xf>
    <xf numFmtId="43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8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8" fontId="27" fillId="2" borderId="0" xfId="2" applyNumberFormat="1" applyFont="1" applyFill="1" applyBorder="1" applyAlignment="1">
      <alignment wrapText="1"/>
    </xf>
    <xf numFmtId="43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0" fontId="31" fillId="2" borderId="0" xfId="1" applyNumberFormat="1" applyFont="1" applyFill="1" applyAlignment="1">
      <alignment wrapText="1"/>
    </xf>
    <xf numFmtId="43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0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43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7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1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6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5" fontId="27" fillId="2" borderId="0" xfId="2" applyNumberFormat="1" applyFont="1" applyFill="1" applyBorder="1" applyAlignment="1">
      <alignment vertical="center" wrapText="1"/>
    </xf>
    <xf numFmtId="43" fontId="27" fillId="2" borderId="1" xfId="2" applyNumberFormat="1" applyFont="1" applyFill="1" applyBorder="1" applyAlignment="1">
      <alignment horizontal="right" wrapText="1"/>
    </xf>
    <xf numFmtId="168" fontId="20" fillId="2" borderId="1" xfId="2" applyNumberFormat="1" applyFont="1" applyFill="1" applyBorder="1" applyAlignment="1">
      <alignment wrapText="1"/>
    </xf>
    <xf numFmtId="165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43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8" fontId="28" fillId="2" borderId="1" xfId="2" applyNumberFormat="1" applyFont="1" applyFill="1" applyBorder="1" applyAlignment="1">
      <alignment wrapText="1"/>
    </xf>
    <xf numFmtId="43" fontId="28" fillId="2" borderId="1" xfId="2" applyNumberFormat="1" applyFont="1" applyFill="1" applyBorder="1" applyAlignment="1">
      <alignment wrapText="1"/>
    </xf>
    <xf numFmtId="168" fontId="28" fillId="2" borderId="1" xfId="2" applyNumberFormat="1" applyFont="1" applyFill="1" applyBorder="1" applyAlignment="1">
      <alignment horizontal="right" wrapText="1"/>
    </xf>
    <xf numFmtId="172" fontId="28" fillId="2" borderId="1" xfId="2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Alignment="1">
      <alignment wrapText="1"/>
    </xf>
    <xf numFmtId="173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43" fontId="35" fillId="2" borderId="3" xfId="40" applyNumberFormat="1" applyFont="1" applyFill="1" applyBorder="1" applyAlignment="1">
      <alignment horizontal="right" wrapText="1"/>
    </xf>
    <xf numFmtId="174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8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0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5" fontId="33" fillId="2" borderId="4" xfId="2" applyNumberFormat="1" applyFont="1" applyFill="1" applyBorder="1" applyAlignment="1">
      <alignment horizontal="center" wrapText="1"/>
    </xf>
    <xf numFmtId="165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5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43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5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5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5" fontId="20" fillId="2" borderId="1" xfId="44" applyNumberFormat="1" applyFont="1" applyFill="1" applyBorder="1" applyAlignment="1">
      <alignment horizontal="center" wrapText="1"/>
    </xf>
    <xf numFmtId="169" fontId="20" fillId="2" borderId="1" xfId="2" applyNumberFormat="1" applyFont="1" applyFill="1" applyBorder="1" applyAlignment="1">
      <alignment horizontal="center" wrapText="1"/>
    </xf>
    <xf numFmtId="167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69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6" fontId="28" fillId="2" borderId="0" xfId="1" applyNumberFormat="1" applyFont="1" applyFill="1" applyAlignment="1">
      <alignment wrapText="1"/>
    </xf>
    <xf numFmtId="169" fontId="45" fillId="2" borderId="1" xfId="2" applyNumberFormat="1" applyFont="1" applyFill="1" applyBorder="1" applyAlignment="1">
      <alignment horizontal="center" wrapText="1"/>
    </xf>
    <xf numFmtId="169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0" fontId="31" fillId="2" borderId="9" xfId="1" applyNumberFormat="1" applyFont="1" applyFill="1" applyBorder="1" applyAlignment="1">
      <alignment wrapText="1"/>
    </xf>
    <xf numFmtId="43" fontId="32" fillId="2" borderId="9" xfId="1" applyNumberFormat="1" applyFont="1" applyFill="1" applyBorder="1" applyAlignment="1">
      <alignment wrapText="1"/>
    </xf>
    <xf numFmtId="43" fontId="31" fillId="2" borderId="9" xfId="1" applyNumberFormat="1" applyFont="1" applyFill="1" applyBorder="1" applyAlignment="1">
      <alignment wrapText="1"/>
    </xf>
    <xf numFmtId="170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43" fontId="31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Border="1" applyAlignment="1">
      <alignment wrapText="1"/>
    </xf>
    <xf numFmtId="170" fontId="32" fillId="2" borderId="0" xfId="1" applyNumberFormat="1" applyFont="1" applyFill="1" applyBorder="1" applyAlignment="1">
      <alignment wrapText="1"/>
    </xf>
    <xf numFmtId="165" fontId="27" fillId="2" borderId="8" xfId="2" applyNumberFormat="1" applyFont="1" applyFill="1" applyBorder="1" applyAlignment="1">
      <alignment vertical="center" wrapText="1"/>
    </xf>
    <xf numFmtId="170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43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43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5" fontId="54" fillId="2" borderId="8" xfId="2" applyNumberFormat="1" applyFont="1" applyFill="1" applyBorder="1" applyAlignment="1">
      <alignment vertical="center" wrapText="1"/>
    </xf>
    <xf numFmtId="172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2" fontId="13" fillId="2" borderId="4" xfId="2" applyNumberFormat="1" applyFont="1" applyFill="1" applyBorder="1" applyAlignment="1">
      <alignment horizontal="center" wrapText="1"/>
    </xf>
    <xf numFmtId="165" fontId="55" fillId="2" borderId="8" xfId="2" applyNumberFormat="1" applyFont="1" applyFill="1" applyBorder="1" applyAlignment="1">
      <alignment vertical="center" wrapText="1"/>
    </xf>
    <xf numFmtId="165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2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69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69" fontId="31" fillId="2" borderId="1" xfId="2" applyNumberFormat="1" applyFont="1" applyFill="1" applyBorder="1" applyAlignment="1">
      <alignment horizontal="center" wrapText="1"/>
    </xf>
    <xf numFmtId="176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3" fontId="58" fillId="2" borderId="1" xfId="2" applyNumberFormat="1" applyFont="1" applyFill="1" applyBorder="1" applyAlignment="1">
      <alignment wrapText="1"/>
    </xf>
    <xf numFmtId="43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7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69" fontId="31" fillId="2" borderId="2" xfId="2" applyNumberFormat="1" applyFont="1" applyFill="1" applyBorder="1" applyAlignment="1">
      <alignment vertical="center" wrapText="1"/>
    </xf>
    <xf numFmtId="165" fontId="31" fillId="2" borderId="2" xfId="2" applyNumberFormat="1" applyFont="1" applyFill="1" applyBorder="1" applyAlignment="1">
      <alignment vertical="center" wrapText="1"/>
    </xf>
    <xf numFmtId="169" fontId="20" fillId="2" borderId="1" xfId="44" applyNumberFormat="1" applyFont="1" applyFill="1" applyBorder="1" applyAlignment="1">
      <alignment horizontal="center" wrapText="1"/>
    </xf>
    <xf numFmtId="166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169" fontId="13" fillId="2" borderId="1" xfId="44" applyNumberFormat="1" applyFont="1" applyFill="1" applyBorder="1" applyAlignment="1">
      <alignment horizontal="center" wrapText="1"/>
    </xf>
    <xf numFmtId="165" fontId="13" fillId="2" borderId="1" xfId="2" applyNumberFormat="1" applyFont="1" applyFill="1" applyBorder="1" applyAlignment="1">
      <alignment horizont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6" fontId="24" fillId="2" borderId="1" xfId="1" applyNumberFormat="1" applyFont="1" applyFill="1" applyBorder="1" applyAlignment="1">
      <alignment horizontal="center" vertical="center" wrapText="1"/>
    </xf>
    <xf numFmtId="169" fontId="13" fillId="2" borderId="1" xfId="1" applyNumberFormat="1" applyFont="1" applyFill="1" applyBorder="1" applyAlignment="1">
      <alignment horizontal="center" vertical="center" wrapText="1"/>
    </xf>
    <xf numFmtId="43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168" fontId="13" fillId="2" borderId="1" xfId="2" applyNumberFormat="1" applyFont="1" applyFill="1" applyBorder="1" applyAlignment="1">
      <alignment wrapText="1"/>
    </xf>
    <xf numFmtId="4" fontId="14" fillId="2" borderId="1" xfId="2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wrapText="1"/>
    </xf>
    <xf numFmtId="2" fontId="13" fillId="2" borderId="1" xfId="1" applyNumberFormat="1" applyFont="1" applyFill="1" applyBorder="1" applyAlignment="1">
      <alignment horizontal="right" wrapText="1"/>
    </xf>
    <xf numFmtId="4" fontId="55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173" fontId="33" fillId="2" borderId="2" xfId="2" applyNumberFormat="1" applyFont="1" applyFill="1" applyBorder="1" applyAlignment="1">
      <alignment horizontal="center" vertical="center" wrapText="1"/>
    </xf>
    <xf numFmtId="173" fontId="33" fillId="2" borderId="7" xfId="2" applyNumberFormat="1" applyFont="1" applyFill="1" applyBorder="1" applyAlignment="1">
      <alignment horizontal="center" vertical="center" wrapText="1"/>
    </xf>
    <xf numFmtId="173" fontId="33" fillId="2" borderId="3" xfId="2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center" vertical="center" wrapText="1"/>
    </xf>
    <xf numFmtId="165" fontId="13" fillId="2" borderId="7" xfId="2" applyNumberFormat="1" applyFont="1" applyFill="1" applyBorder="1" applyAlignment="1">
      <alignment horizontal="center" vertical="center" wrapText="1"/>
    </xf>
    <xf numFmtId="165" fontId="13" fillId="2" borderId="3" xfId="2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69" fontId="32" fillId="2" borderId="2" xfId="2" applyNumberFormat="1" applyFont="1" applyFill="1" applyBorder="1" applyAlignment="1">
      <alignment horizontal="center" vertical="center" wrapText="1"/>
    </xf>
    <xf numFmtId="169" fontId="32" fillId="2" borderId="7" xfId="2" applyNumberFormat="1" applyFont="1" applyFill="1" applyBorder="1" applyAlignment="1">
      <alignment horizontal="center" vertical="center" wrapText="1"/>
    </xf>
    <xf numFmtId="169" fontId="32" fillId="2" borderId="3" xfId="2" applyNumberFormat="1" applyFont="1" applyFill="1" applyBorder="1" applyAlignment="1">
      <alignment horizontal="center" vertical="center" wrapText="1"/>
    </xf>
    <xf numFmtId="169" fontId="31" fillId="2" borderId="2" xfId="2" applyNumberFormat="1" applyFont="1" applyFill="1" applyBorder="1" applyAlignment="1">
      <alignment horizontal="center" vertical="center" wrapText="1"/>
    </xf>
    <xf numFmtId="169" fontId="31" fillId="2" borderId="7" xfId="2" applyNumberFormat="1" applyFont="1" applyFill="1" applyBorder="1" applyAlignment="1">
      <alignment horizontal="center" vertical="center" wrapText="1"/>
    </xf>
    <xf numFmtId="169" fontId="31" fillId="2" borderId="3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173" fontId="13" fillId="2" borderId="2" xfId="2" applyNumberFormat="1" applyFont="1" applyFill="1" applyBorder="1" applyAlignment="1">
      <alignment horizontal="center" vertical="center" wrapText="1"/>
    </xf>
    <xf numFmtId="173" fontId="13" fillId="2" borderId="7" xfId="2" applyNumberFormat="1" applyFont="1" applyFill="1" applyBorder="1" applyAlignment="1">
      <alignment horizontal="center" vertical="center" wrapText="1"/>
    </xf>
    <xf numFmtId="173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20" fillId="2" borderId="0" xfId="1" applyFont="1" applyFill="1" applyAlignment="1">
      <alignment horizontal="right" wrapText="1"/>
    </xf>
    <xf numFmtId="0" fontId="60" fillId="2" borderId="0" xfId="396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4" t="s">
        <v>0</v>
      </c>
      <c r="B1" s="274"/>
      <c r="C1" s="274"/>
      <c r="D1" s="274"/>
      <c r="E1" s="274"/>
      <c r="F1" s="274"/>
      <c r="G1" s="79"/>
      <c r="H1" s="79"/>
      <c r="I1" s="79"/>
    </row>
    <row r="2" spans="1:12" ht="35.25" customHeight="1" x14ac:dyDescent="0.25">
      <c r="A2" s="275" t="s">
        <v>49</v>
      </c>
      <c r="B2" s="275"/>
      <c r="C2" s="275"/>
      <c r="D2" s="275"/>
      <c r="E2" s="275"/>
      <c r="F2" s="275"/>
      <c r="G2" s="81"/>
      <c r="H2" s="79"/>
      <c r="I2" s="79"/>
    </row>
    <row r="3" spans="1:12" ht="13.5" customHeight="1" x14ac:dyDescent="0.25">
      <c r="A3" s="275"/>
      <c r="B3" s="275"/>
      <c r="C3" s="275"/>
      <c r="D3" s="275"/>
      <c r="E3" s="275"/>
      <c r="F3" s="275"/>
      <c r="G3" s="275"/>
      <c r="H3" s="274"/>
      <c r="I3" s="274"/>
    </row>
    <row r="4" spans="1:12" ht="15.75" customHeight="1" x14ac:dyDescent="0.25">
      <c r="A4" s="276" t="s">
        <v>7</v>
      </c>
      <c r="B4" s="276" t="s">
        <v>8</v>
      </c>
      <c r="C4" s="279" t="s">
        <v>56</v>
      </c>
      <c r="D4" s="279" t="s">
        <v>27</v>
      </c>
      <c r="E4" s="279" t="s">
        <v>43</v>
      </c>
      <c r="F4" s="279" t="s">
        <v>48</v>
      </c>
    </row>
    <row r="5" spans="1:12" x14ac:dyDescent="0.25">
      <c r="A5" s="277"/>
      <c r="B5" s="277"/>
      <c r="C5" s="280"/>
      <c r="D5" s="280"/>
      <c r="E5" s="280"/>
      <c r="F5" s="280"/>
    </row>
    <row r="6" spans="1:12" ht="99.75" customHeight="1" x14ac:dyDescent="0.25">
      <c r="A6" s="278"/>
      <c r="B6" s="278"/>
      <c r="C6" s="281"/>
      <c r="D6" s="281"/>
      <c r="E6" s="281"/>
      <c r="F6" s="28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6" t="s">
        <v>148</v>
      </c>
      <c r="D1" s="356"/>
      <c r="E1" s="356"/>
      <c r="F1" s="356"/>
      <c r="G1" s="356"/>
      <c r="H1" s="356"/>
      <c r="I1" s="356"/>
      <c r="J1" s="140"/>
      <c r="K1" s="140"/>
    </row>
    <row r="2" spans="2:20" ht="22.5" customHeight="1" x14ac:dyDescent="0.3">
      <c r="C2" s="356"/>
      <c r="D2" s="356"/>
      <c r="E2" s="356"/>
      <c r="F2" s="356"/>
      <c r="G2" s="356"/>
      <c r="H2" s="356"/>
      <c r="I2" s="356"/>
      <c r="J2" s="141"/>
      <c r="K2" s="141"/>
    </row>
    <row r="3" spans="2:20" ht="37.5" customHeight="1" x14ac:dyDescent="0.3">
      <c r="C3" s="303"/>
      <c r="D3" s="303"/>
      <c r="E3" s="303"/>
      <c r="F3" s="303"/>
      <c r="G3" s="303"/>
      <c r="H3" s="303"/>
      <c r="I3" s="303"/>
      <c r="J3" s="144"/>
      <c r="K3" s="144"/>
    </row>
    <row r="4" spans="2:20" s="3" customFormat="1" ht="43.9" customHeight="1" x14ac:dyDescent="0.3">
      <c r="B4" s="357" t="s">
        <v>7</v>
      </c>
      <c r="C4" s="357" t="s">
        <v>8</v>
      </c>
      <c r="D4" s="357" t="s">
        <v>9</v>
      </c>
      <c r="E4" s="357" t="s">
        <v>27</v>
      </c>
      <c r="F4" s="357" t="s">
        <v>149</v>
      </c>
      <c r="G4" s="357" t="s">
        <v>21</v>
      </c>
      <c r="H4" s="314" t="s">
        <v>20</v>
      </c>
      <c r="I4" s="314"/>
      <c r="J4" s="52"/>
      <c r="K4" s="52"/>
    </row>
    <row r="5" spans="2:20" s="4" customFormat="1" ht="62.25" customHeight="1" x14ac:dyDescent="0.3">
      <c r="B5" s="358"/>
      <c r="C5" s="358"/>
      <c r="D5" s="358"/>
      <c r="E5" s="358"/>
      <c r="F5" s="358"/>
      <c r="G5" s="358"/>
      <c r="H5" s="314"/>
      <c r="I5" s="314"/>
      <c r="J5" s="52"/>
      <c r="K5" s="52"/>
    </row>
    <row r="6" spans="2:20" s="4" customFormat="1" ht="49.5" customHeight="1" x14ac:dyDescent="0.3">
      <c r="B6" s="359"/>
      <c r="C6" s="359"/>
      <c r="D6" s="359"/>
      <c r="E6" s="359"/>
      <c r="F6" s="359"/>
      <c r="G6" s="359"/>
      <c r="H6" s="110" t="s">
        <v>46</v>
      </c>
      <c r="I6" s="110" t="s">
        <v>47</v>
      </c>
      <c r="J6" s="52"/>
      <c r="K6" s="52"/>
      <c r="O6" s="146" t="s">
        <v>150</v>
      </c>
      <c r="R6" s="360" t="s">
        <v>151</v>
      </c>
      <c r="S6" s="360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1" t="s">
        <v>63</v>
      </c>
      <c r="D6" s="361" t="s">
        <v>64</v>
      </c>
      <c r="E6" s="361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1"/>
      <c r="D7" s="361"/>
      <c r="E7" s="361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1"/>
      <c r="D8" s="361"/>
      <c r="E8" s="361"/>
      <c r="F8" s="166"/>
      <c r="G8" s="165"/>
      <c r="H8" s="166"/>
      <c r="I8" s="166"/>
      <c r="J8" s="166"/>
    </row>
    <row r="9" spans="2:11" x14ac:dyDescent="0.2">
      <c r="B9" s="166"/>
      <c r="C9" s="361"/>
      <c r="D9" s="361"/>
      <c r="E9" s="361"/>
      <c r="F9" s="166"/>
      <c r="G9" s="168">
        <v>43101</v>
      </c>
      <c r="H9" s="166"/>
      <c r="I9" s="166"/>
      <c r="J9" s="166"/>
    </row>
    <row r="10" spans="2:11" x14ac:dyDescent="0.2">
      <c r="B10" s="166"/>
      <c r="C10" s="361"/>
      <c r="D10" s="361"/>
      <c r="E10" s="361"/>
      <c r="F10" s="166"/>
      <c r="G10" s="166"/>
      <c r="H10" s="166"/>
      <c r="I10" s="166"/>
      <c r="J10" s="166"/>
    </row>
    <row r="11" spans="2:11" ht="12.75" customHeight="1" x14ac:dyDescent="0.2">
      <c r="B11" s="362" t="s">
        <v>76</v>
      </c>
      <c r="C11" s="362"/>
      <c r="D11" s="362"/>
      <c r="E11" s="362"/>
      <c r="F11" s="362"/>
      <c r="G11" s="362"/>
      <c r="H11" s="362"/>
      <c r="I11" s="362"/>
      <c r="J11" s="362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2" t="s">
        <v>80</v>
      </c>
      <c r="C13" s="362"/>
      <c r="D13" s="362"/>
      <c r="E13" s="362"/>
      <c r="F13" s="362"/>
      <c r="G13" s="362"/>
      <c r="H13" s="362"/>
      <c r="I13" s="362"/>
      <c r="J13" s="362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6" t="s">
        <v>45</v>
      </c>
      <c r="D1" s="356"/>
      <c r="E1" s="356"/>
      <c r="F1" s="356"/>
      <c r="G1" s="356"/>
      <c r="H1" s="356"/>
      <c r="I1" s="356"/>
      <c r="J1" s="115"/>
      <c r="K1" s="115"/>
    </row>
    <row r="2" spans="2:22" ht="22.5" customHeight="1" x14ac:dyDescent="0.3">
      <c r="C2" s="356"/>
      <c r="D2" s="356"/>
      <c r="E2" s="356"/>
      <c r="F2" s="356"/>
      <c r="G2" s="356"/>
      <c r="H2" s="356"/>
      <c r="I2" s="356"/>
      <c r="J2" s="116"/>
      <c r="K2" s="116"/>
    </row>
    <row r="3" spans="2:22" ht="37.5" customHeight="1" x14ac:dyDescent="0.3">
      <c r="C3" s="303"/>
      <c r="D3" s="303"/>
      <c r="E3" s="303"/>
      <c r="F3" s="303"/>
      <c r="G3" s="303"/>
      <c r="H3" s="303"/>
      <c r="I3" s="303"/>
      <c r="J3" s="122"/>
      <c r="K3" s="122"/>
    </row>
    <row r="4" spans="2:22" s="3" customFormat="1" ht="43.9" customHeight="1" x14ac:dyDescent="0.3">
      <c r="B4" s="357" t="s">
        <v>7</v>
      </c>
      <c r="C4" s="357" t="s">
        <v>8</v>
      </c>
      <c r="D4" s="357" t="s">
        <v>9</v>
      </c>
      <c r="E4" s="357" t="s">
        <v>27</v>
      </c>
      <c r="F4" s="357" t="s">
        <v>19</v>
      </c>
      <c r="G4" s="357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8"/>
      <c r="C5" s="358"/>
      <c r="D5" s="358"/>
      <c r="E5" s="358"/>
      <c r="F5" s="358"/>
      <c r="G5" s="358"/>
      <c r="H5" s="314"/>
      <c r="I5" s="314"/>
      <c r="J5" s="52"/>
      <c r="K5" s="52"/>
    </row>
    <row r="6" spans="2:22" s="4" customFormat="1" ht="49.5" customHeight="1" x14ac:dyDescent="0.3">
      <c r="B6" s="359"/>
      <c r="C6" s="359"/>
      <c r="D6" s="359"/>
      <c r="E6" s="359"/>
      <c r="F6" s="359"/>
      <c r="G6" s="359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3" t="e">
        <f>K15/L15</f>
        <v>#REF!</v>
      </c>
      <c r="I8" s="352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4"/>
      <c r="I9" s="353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4"/>
      <c r="I10" s="353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4"/>
      <c r="I11" s="353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4"/>
      <c r="I12" s="353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4"/>
      <c r="I13" s="353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4"/>
      <c r="I14" s="353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5"/>
      <c r="I15" s="354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2" t="e">
        <f>K19/L19</f>
        <v>#REF!</v>
      </c>
      <c r="I16" s="352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3"/>
      <c r="I17" s="353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3"/>
      <c r="I18" s="353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4"/>
      <c r="I19" s="354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6" t="s">
        <v>45</v>
      </c>
      <c r="D1" s="356"/>
      <c r="E1" s="356"/>
      <c r="F1" s="356"/>
      <c r="G1" s="356"/>
      <c r="H1" s="356"/>
      <c r="I1" s="356"/>
      <c r="J1" s="115"/>
      <c r="K1" s="115"/>
    </row>
    <row r="2" spans="2:15" ht="22.5" customHeight="1" x14ac:dyDescent="0.3">
      <c r="C2" s="356"/>
      <c r="D2" s="356"/>
      <c r="E2" s="356"/>
      <c r="F2" s="356"/>
      <c r="G2" s="356"/>
      <c r="H2" s="356"/>
      <c r="I2" s="356"/>
      <c r="J2" s="116"/>
      <c r="K2" s="116"/>
    </row>
    <row r="3" spans="2:15" ht="37.5" customHeight="1" x14ac:dyDescent="0.3">
      <c r="C3" s="303"/>
      <c r="D3" s="303"/>
      <c r="E3" s="303"/>
      <c r="F3" s="303"/>
      <c r="G3" s="303"/>
      <c r="H3" s="303"/>
      <c r="I3" s="303"/>
      <c r="J3" s="122"/>
      <c r="K3" s="122"/>
    </row>
    <row r="4" spans="2:15" s="3" customFormat="1" ht="43.9" customHeight="1" x14ac:dyDescent="0.3">
      <c r="B4" s="357" t="s">
        <v>7</v>
      </c>
      <c r="C4" s="357" t="s">
        <v>8</v>
      </c>
      <c r="D4" s="357" t="s">
        <v>9</v>
      </c>
      <c r="E4" s="357" t="s">
        <v>27</v>
      </c>
      <c r="F4" s="357" t="s">
        <v>19</v>
      </c>
      <c r="G4" s="357" t="s">
        <v>21</v>
      </c>
      <c r="H4" s="314" t="s">
        <v>20</v>
      </c>
      <c r="I4" s="314"/>
      <c r="J4" s="52"/>
      <c r="K4" s="52"/>
    </row>
    <row r="5" spans="2:15" s="4" customFormat="1" ht="62.25" customHeight="1" x14ac:dyDescent="0.3">
      <c r="B5" s="358"/>
      <c r="C5" s="358"/>
      <c r="D5" s="358"/>
      <c r="E5" s="358"/>
      <c r="F5" s="358"/>
      <c r="G5" s="358"/>
      <c r="H5" s="314"/>
      <c r="I5" s="314"/>
      <c r="J5" s="52"/>
      <c r="K5" s="52"/>
    </row>
    <row r="6" spans="2:15" s="4" customFormat="1" ht="49.5" customHeight="1" x14ac:dyDescent="0.3">
      <c r="B6" s="359"/>
      <c r="C6" s="359"/>
      <c r="D6" s="359"/>
      <c r="E6" s="359"/>
      <c r="F6" s="359"/>
      <c r="G6" s="359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6" t="e">
        <f>K12/L12</f>
        <v>#REF!</v>
      </c>
      <c r="I8" s="355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6"/>
      <c r="I9" s="355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6"/>
      <c r="I10" s="355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6"/>
      <c r="I11" s="355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6"/>
      <c r="I12" s="355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6" t="e">
        <f>K15/L15</f>
        <v>#REF!</v>
      </c>
      <c r="I13" s="355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6"/>
      <c r="I14" s="355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6"/>
      <c r="I15" s="355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6" t="e">
        <f>K19/L19</f>
        <v>#REF!</v>
      </c>
      <c r="I16" s="355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6"/>
      <c r="I17" s="355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6"/>
      <c r="I18" s="355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6"/>
      <c r="I19" s="355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1"/>
      <c r="P1" s="301"/>
      <c r="Q1" s="301"/>
      <c r="R1" s="301"/>
      <c r="S1" s="205"/>
      <c r="T1" s="205"/>
    </row>
    <row r="2" spans="1:44" ht="22.5" customHeight="1" x14ac:dyDescent="0.3">
      <c r="O2" s="302"/>
      <c r="P2" s="302"/>
      <c r="Q2" s="302"/>
      <c r="R2" s="302"/>
      <c r="S2" s="206"/>
      <c r="T2" s="206"/>
    </row>
    <row r="3" spans="1:44" ht="48" customHeight="1" x14ac:dyDescent="0.3">
      <c r="C3" s="303" t="s">
        <v>114</v>
      </c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2"/>
      <c r="R3" s="2" t="s">
        <v>16</v>
      </c>
      <c r="S3" s="2"/>
      <c r="T3" s="2"/>
    </row>
    <row r="4" spans="1:44" s="3" customFormat="1" ht="43.9" customHeight="1" x14ac:dyDescent="0.3">
      <c r="B4" s="304" t="s">
        <v>7</v>
      </c>
      <c r="C4" s="304" t="s">
        <v>8</v>
      </c>
      <c r="D4" s="305" t="s">
        <v>52</v>
      </c>
      <c r="E4" s="305" t="s">
        <v>58</v>
      </c>
      <c r="F4" s="308" t="s">
        <v>10</v>
      </c>
      <c r="G4" s="309"/>
      <c r="H4" s="309"/>
      <c r="I4" s="309"/>
      <c r="J4" s="309"/>
      <c r="K4" s="309"/>
      <c r="L4" s="309"/>
      <c r="M4" s="295" t="s">
        <v>38</v>
      </c>
      <c r="N4" s="295" t="s">
        <v>42</v>
      </c>
      <c r="O4" s="295" t="s">
        <v>28</v>
      </c>
      <c r="P4" s="298" t="s">
        <v>53</v>
      </c>
      <c r="Q4" s="298" t="s">
        <v>29</v>
      </c>
      <c r="R4" s="298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304"/>
      <c r="C5" s="304"/>
      <c r="D5" s="306"/>
      <c r="E5" s="306"/>
      <c r="F5" s="295" t="s">
        <v>11</v>
      </c>
      <c r="G5" s="295" t="s">
        <v>48</v>
      </c>
      <c r="H5" s="308" t="s">
        <v>116</v>
      </c>
      <c r="I5" s="309"/>
      <c r="J5" s="310"/>
      <c r="K5" s="298" t="s">
        <v>36</v>
      </c>
      <c r="L5" s="298" t="s">
        <v>37</v>
      </c>
      <c r="M5" s="296"/>
      <c r="N5" s="296"/>
      <c r="O5" s="296"/>
      <c r="P5" s="299"/>
      <c r="Q5" s="299"/>
      <c r="R5" s="299"/>
      <c r="S5" s="63"/>
      <c r="T5" s="286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4"/>
      <c r="C6" s="304"/>
      <c r="D6" s="307"/>
      <c r="E6" s="307"/>
      <c r="F6" s="297"/>
      <c r="G6" s="297"/>
      <c r="H6" s="203" t="s">
        <v>122</v>
      </c>
      <c r="I6" s="203" t="s">
        <v>117</v>
      </c>
      <c r="J6" s="203" t="s">
        <v>118</v>
      </c>
      <c r="K6" s="300"/>
      <c r="L6" s="300"/>
      <c r="M6" s="297"/>
      <c r="N6" s="297"/>
      <c r="O6" s="297"/>
      <c r="P6" s="300"/>
      <c r="Q6" s="300"/>
      <c r="R6" s="300"/>
      <c r="S6" s="63"/>
      <c r="T6" s="286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4"/>
      <c r="C7" s="304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6"/>
      <c r="U7" s="287" t="s">
        <v>18</v>
      </c>
      <c r="V7" s="288"/>
      <c r="AE7" s="145"/>
      <c r="AF7" s="145"/>
      <c r="AH7" s="145" t="s">
        <v>59</v>
      </c>
      <c r="AL7" s="289" t="s">
        <v>113</v>
      </c>
      <c r="AM7" s="289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0" t="e">
        <f>V14/X14</f>
        <v>#REF!</v>
      </c>
      <c r="M9" s="290" t="e">
        <f>D9*L9</f>
        <v>#REF!</v>
      </c>
      <c r="N9" s="292" t="e">
        <f>R22/R23</f>
        <v>#REF!</v>
      </c>
      <c r="O9" s="29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1"/>
      <c r="M10" s="291"/>
      <c r="N10" s="293"/>
      <c r="O10" s="291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82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1"/>
      <c r="M11" s="291"/>
      <c r="N11" s="293"/>
      <c r="O11" s="291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82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1"/>
      <c r="M12" s="291"/>
      <c r="N12" s="293"/>
      <c r="O12" s="291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82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1"/>
      <c r="M13" s="291"/>
      <c r="N13" s="293"/>
      <c r="O13" s="291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82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1"/>
      <c r="M14" s="291"/>
      <c r="N14" s="293"/>
      <c r="O14" s="291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82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3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3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3" t="e">
        <f>V20/X20</f>
        <v>#REF!</v>
      </c>
      <c r="M17" s="283" t="e">
        <f>ROUND(D18*L17,2)</f>
        <v>#REF!</v>
      </c>
      <c r="N17" s="293"/>
      <c r="O17" s="283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4"/>
      <c r="M18" s="284"/>
      <c r="N18" s="293"/>
      <c r="O18" s="284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4"/>
      <c r="M19" s="284"/>
      <c r="N19" s="293"/>
      <c r="O19" s="284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5"/>
      <c r="M20" s="285"/>
      <c r="N20" s="294"/>
      <c r="O20" s="285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1"/>
      <c r="P1" s="301"/>
      <c r="Q1" s="301"/>
      <c r="R1" s="301"/>
      <c r="S1" s="195"/>
      <c r="T1" s="195"/>
    </row>
    <row r="2" spans="1:44" ht="22.5" customHeight="1" x14ac:dyDescent="0.3">
      <c r="O2" s="302"/>
      <c r="P2" s="302"/>
      <c r="Q2" s="302"/>
      <c r="R2" s="302"/>
      <c r="S2" s="196"/>
      <c r="T2" s="196"/>
    </row>
    <row r="3" spans="1:44" ht="48" customHeight="1" x14ac:dyDescent="0.3">
      <c r="C3" s="303" t="s">
        <v>114</v>
      </c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2"/>
      <c r="R3" s="2" t="s">
        <v>16</v>
      </c>
      <c r="S3" s="2"/>
      <c r="T3" s="2"/>
    </row>
    <row r="4" spans="1:44" s="3" customFormat="1" ht="43.9" customHeight="1" x14ac:dyDescent="0.3">
      <c r="B4" s="304" t="s">
        <v>7</v>
      </c>
      <c r="C4" s="304" t="s">
        <v>8</v>
      </c>
      <c r="D4" s="305" t="s">
        <v>52</v>
      </c>
      <c r="E4" s="305" t="s">
        <v>58</v>
      </c>
      <c r="F4" s="308" t="s">
        <v>10</v>
      </c>
      <c r="G4" s="309"/>
      <c r="H4" s="309"/>
      <c r="I4" s="309"/>
      <c r="J4" s="309"/>
      <c r="K4" s="309"/>
      <c r="L4" s="309"/>
      <c r="M4" s="295" t="s">
        <v>38</v>
      </c>
      <c r="N4" s="295" t="s">
        <v>42</v>
      </c>
      <c r="O4" s="295" t="s">
        <v>28</v>
      </c>
      <c r="P4" s="298" t="s">
        <v>53</v>
      </c>
      <c r="Q4" s="298" t="s">
        <v>29</v>
      </c>
      <c r="R4" s="298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304"/>
      <c r="C5" s="304"/>
      <c r="D5" s="306"/>
      <c r="E5" s="306"/>
      <c r="F5" s="295" t="s">
        <v>11</v>
      </c>
      <c r="G5" s="295" t="s">
        <v>48</v>
      </c>
      <c r="H5" s="308" t="s">
        <v>116</v>
      </c>
      <c r="I5" s="309"/>
      <c r="J5" s="310"/>
      <c r="K5" s="298" t="s">
        <v>36</v>
      </c>
      <c r="L5" s="298" t="s">
        <v>37</v>
      </c>
      <c r="M5" s="296"/>
      <c r="N5" s="296"/>
      <c r="O5" s="296"/>
      <c r="P5" s="299"/>
      <c r="Q5" s="299"/>
      <c r="R5" s="299"/>
      <c r="S5" s="63"/>
      <c r="T5" s="286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4"/>
      <c r="C6" s="304"/>
      <c r="D6" s="307"/>
      <c r="E6" s="307"/>
      <c r="F6" s="297"/>
      <c r="G6" s="297"/>
      <c r="H6" s="197" t="s">
        <v>122</v>
      </c>
      <c r="I6" s="197" t="s">
        <v>117</v>
      </c>
      <c r="J6" s="197" t="s">
        <v>118</v>
      </c>
      <c r="K6" s="300"/>
      <c r="L6" s="300"/>
      <c r="M6" s="297"/>
      <c r="N6" s="297"/>
      <c r="O6" s="297"/>
      <c r="P6" s="300"/>
      <c r="Q6" s="300"/>
      <c r="R6" s="300"/>
      <c r="S6" s="63"/>
      <c r="T6" s="286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4"/>
      <c r="C7" s="304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6"/>
      <c r="U7" s="287" t="s">
        <v>18</v>
      </c>
      <c r="V7" s="288"/>
      <c r="AE7" s="145"/>
      <c r="AF7" s="145"/>
      <c r="AH7" s="145" t="s">
        <v>59</v>
      </c>
      <c r="AL7" s="289" t="s">
        <v>113</v>
      </c>
      <c r="AM7" s="289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0" t="e">
        <f>V14/X14</f>
        <v>#REF!</v>
      </c>
      <c r="M9" s="290" t="e">
        <f>D9*L9</f>
        <v>#REF!</v>
      </c>
      <c r="N9" s="292" t="e">
        <f>R22/R23</f>
        <v>#REF!</v>
      </c>
      <c r="O9" s="29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291"/>
      <c r="M10" s="291"/>
      <c r="N10" s="293"/>
      <c r="O10" s="291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82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291"/>
      <c r="M11" s="291"/>
      <c r="N11" s="293"/>
      <c r="O11" s="291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82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291"/>
      <c r="M12" s="291"/>
      <c r="N12" s="293"/>
      <c r="O12" s="291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82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291"/>
      <c r="M13" s="291"/>
      <c r="N13" s="293"/>
      <c r="O13" s="291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82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291"/>
      <c r="M14" s="291"/>
      <c r="N14" s="293"/>
      <c r="O14" s="291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82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293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293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83" t="e">
        <f>V20/X20</f>
        <v>#REF!</v>
      </c>
      <c r="M17" s="283" t="e">
        <f>ROUND(D18*L17,2)</f>
        <v>#REF!</v>
      </c>
      <c r="N17" s="293"/>
      <c r="O17" s="283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84"/>
      <c r="M18" s="284"/>
      <c r="N18" s="293"/>
      <c r="O18" s="284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84"/>
      <c r="M19" s="284"/>
      <c r="N19" s="293"/>
      <c r="O19" s="284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285"/>
      <c r="M20" s="285"/>
      <c r="N20" s="294"/>
      <c r="O20" s="285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1"/>
      <c r="P1" s="301"/>
      <c r="Q1" s="301"/>
      <c r="R1" s="301"/>
      <c r="S1" s="195"/>
      <c r="T1" s="195"/>
    </row>
    <row r="2" spans="1:43" ht="22.5" customHeight="1" x14ac:dyDescent="0.3">
      <c r="O2" s="302"/>
      <c r="P2" s="302"/>
      <c r="Q2" s="302"/>
      <c r="R2" s="302"/>
      <c r="S2" s="196"/>
      <c r="T2" s="196"/>
    </row>
    <row r="3" spans="1:43" ht="48" customHeight="1" x14ac:dyDescent="0.3">
      <c r="C3" s="303" t="s">
        <v>114</v>
      </c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2"/>
      <c r="R3" s="2" t="s">
        <v>16</v>
      </c>
      <c r="S3" s="2"/>
      <c r="T3" s="2"/>
    </row>
    <row r="4" spans="1:43" s="3" customFormat="1" ht="43.9" customHeight="1" x14ac:dyDescent="0.3">
      <c r="B4" s="304" t="s">
        <v>7</v>
      </c>
      <c r="C4" s="304" t="s">
        <v>8</v>
      </c>
      <c r="D4" s="305" t="s">
        <v>52</v>
      </c>
      <c r="E4" s="305" t="s">
        <v>58</v>
      </c>
      <c r="F4" s="308" t="s">
        <v>10</v>
      </c>
      <c r="G4" s="309"/>
      <c r="H4" s="309"/>
      <c r="I4" s="309"/>
      <c r="J4" s="309"/>
      <c r="K4" s="309"/>
      <c r="L4" s="309"/>
      <c r="M4" s="295" t="s">
        <v>38</v>
      </c>
      <c r="N4" s="295" t="s">
        <v>42</v>
      </c>
      <c r="O4" s="295" t="s">
        <v>28</v>
      </c>
      <c r="P4" s="298" t="s">
        <v>53</v>
      </c>
      <c r="Q4" s="298" t="s">
        <v>29</v>
      </c>
      <c r="R4" s="298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304"/>
      <c r="C5" s="304"/>
      <c r="D5" s="306"/>
      <c r="E5" s="306"/>
      <c r="F5" s="295" t="s">
        <v>11</v>
      </c>
      <c r="G5" s="295" t="s">
        <v>48</v>
      </c>
      <c r="H5" s="308" t="s">
        <v>116</v>
      </c>
      <c r="I5" s="309"/>
      <c r="J5" s="310"/>
      <c r="K5" s="298" t="s">
        <v>36</v>
      </c>
      <c r="L5" s="298" t="s">
        <v>37</v>
      </c>
      <c r="M5" s="296"/>
      <c r="N5" s="296"/>
      <c r="O5" s="296"/>
      <c r="P5" s="299"/>
      <c r="Q5" s="299"/>
      <c r="R5" s="299"/>
      <c r="S5" s="63"/>
      <c r="T5" s="286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304"/>
      <c r="C6" s="304"/>
      <c r="D6" s="307"/>
      <c r="E6" s="307"/>
      <c r="F6" s="297"/>
      <c r="G6" s="297"/>
      <c r="H6" s="197" t="s">
        <v>122</v>
      </c>
      <c r="I6" s="197" t="s">
        <v>117</v>
      </c>
      <c r="J6" s="197" t="s">
        <v>118</v>
      </c>
      <c r="K6" s="300"/>
      <c r="L6" s="300"/>
      <c r="M6" s="297"/>
      <c r="N6" s="297"/>
      <c r="O6" s="297"/>
      <c r="P6" s="300"/>
      <c r="Q6" s="300"/>
      <c r="R6" s="300"/>
      <c r="S6" s="63"/>
      <c r="T6" s="286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304"/>
      <c r="C7" s="304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6"/>
      <c r="U7" s="287" t="s">
        <v>18</v>
      </c>
      <c r="V7" s="288"/>
      <c r="AE7" s="145"/>
      <c r="AF7" s="145"/>
      <c r="AH7" s="145" t="s">
        <v>59</v>
      </c>
      <c r="AL7" s="289" t="s">
        <v>113</v>
      </c>
      <c r="AM7" s="289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0" t="e">
        <f>V14/X14</f>
        <v>#REF!</v>
      </c>
      <c r="M9" s="290" t="e">
        <f>D9*L9</f>
        <v>#REF!</v>
      </c>
      <c r="N9" s="292" t="e">
        <f>R22/R23</f>
        <v>#REF!</v>
      </c>
      <c r="O9" s="29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1"/>
      <c r="M10" s="291"/>
      <c r="N10" s="293"/>
      <c r="O10" s="291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82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1"/>
      <c r="M11" s="291"/>
      <c r="N11" s="293"/>
      <c r="O11" s="291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82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1"/>
      <c r="M12" s="291"/>
      <c r="N12" s="293"/>
      <c r="O12" s="291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82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1"/>
      <c r="M13" s="291"/>
      <c r="N13" s="293"/>
      <c r="O13" s="291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82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1"/>
      <c r="M14" s="291"/>
      <c r="N14" s="293"/>
      <c r="O14" s="291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82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3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3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3" t="e">
        <f>V20/X20</f>
        <v>#REF!</v>
      </c>
      <c r="M17" s="283" t="e">
        <f>ROUND(D18*L17,2)</f>
        <v>#REF!</v>
      </c>
      <c r="N17" s="293"/>
      <c r="O17" s="283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4"/>
      <c r="M18" s="284"/>
      <c r="N18" s="293"/>
      <c r="O18" s="284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4"/>
      <c r="M19" s="284"/>
      <c r="N19" s="293"/>
      <c r="O19" s="284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5"/>
      <c r="M20" s="285"/>
      <c r="N20" s="294"/>
      <c r="O20" s="285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1"/>
      <c r="N1" s="301"/>
      <c r="O1" s="301"/>
      <c r="P1" s="301"/>
      <c r="Q1" s="115"/>
    </row>
    <row r="2" spans="1:22" ht="22.5" customHeight="1" x14ac:dyDescent="0.3">
      <c r="M2" s="302"/>
      <c r="N2" s="302"/>
      <c r="O2" s="302"/>
      <c r="P2" s="302"/>
      <c r="Q2" s="116"/>
    </row>
    <row r="3" spans="1:22" ht="48" customHeight="1" x14ac:dyDescent="0.3">
      <c r="C3" s="303" t="s">
        <v>55</v>
      </c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2"/>
      <c r="P3" s="2" t="s">
        <v>16</v>
      </c>
      <c r="Q3" s="2"/>
    </row>
    <row r="4" spans="1:22" s="3" customFormat="1" ht="43.9" customHeight="1" x14ac:dyDescent="0.3">
      <c r="B4" s="304" t="s">
        <v>7</v>
      </c>
      <c r="C4" s="304" t="s">
        <v>8</v>
      </c>
      <c r="D4" s="328" t="s">
        <v>52</v>
      </c>
      <c r="E4" s="305" t="s">
        <v>44</v>
      </c>
      <c r="F4" s="308" t="s">
        <v>10</v>
      </c>
      <c r="G4" s="309"/>
      <c r="H4" s="309"/>
      <c r="I4" s="309"/>
      <c r="J4" s="309"/>
      <c r="K4" s="314" t="s">
        <v>38</v>
      </c>
      <c r="L4" s="314" t="s">
        <v>42</v>
      </c>
      <c r="M4" s="314" t="s">
        <v>28</v>
      </c>
      <c r="N4" s="315" t="s">
        <v>53</v>
      </c>
      <c r="O4" s="315" t="s">
        <v>29</v>
      </c>
      <c r="P4" s="298" t="s">
        <v>17</v>
      </c>
      <c r="Q4" s="63"/>
    </row>
    <row r="5" spans="1:22" s="4" customFormat="1" ht="144.75" customHeight="1" x14ac:dyDescent="0.3">
      <c r="B5" s="304"/>
      <c r="C5" s="304"/>
      <c r="D5" s="328"/>
      <c r="E5" s="306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4"/>
      <c r="L5" s="314"/>
      <c r="M5" s="314"/>
      <c r="N5" s="315"/>
      <c r="O5" s="315"/>
      <c r="P5" s="300"/>
      <c r="Q5" s="63"/>
    </row>
    <row r="6" spans="1:22" s="5" customFormat="1" ht="42.75" customHeight="1" x14ac:dyDescent="0.3">
      <c r="B6" s="304"/>
      <c r="C6" s="304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7" t="s">
        <v>18</v>
      </c>
      <c r="S6" s="288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1" t="e">
        <f>S15/U15</f>
        <v>#REF!</v>
      </c>
      <c r="K8" s="316" t="e">
        <f>ROUND(D8*J8,2)</f>
        <v>#REF!</v>
      </c>
      <c r="L8" s="319" t="e">
        <f>P20/P21</f>
        <v>#REF!</v>
      </c>
      <c r="M8" s="322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2"/>
      <c r="K9" s="317"/>
      <c r="L9" s="320"/>
      <c r="M9" s="323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2"/>
      <c r="K10" s="317"/>
      <c r="L10" s="320"/>
      <c r="M10" s="323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2"/>
      <c r="K11" s="317"/>
      <c r="L11" s="320"/>
      <c r="M11" s="323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2"/>
      <c r="K12" s="317"/>
      <c r="L12" s="320"/>
      <c r="M12" s="323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2"/>
      <c r="K13" s="317"/>
      <c r="L13" s="320"/>
      <c r="M13" s="323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2"/>
      <c r="K14" s="317"/>
      <c r="L14" s="320"/>
      <c r="M14" s="323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3"/>
      <c r="K15" s="318"/>
      <c r="L15" s="320"/>
      <c r="M15" s="324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1" t="e">
        <f>S19/U19</f>
        <v>#REF!</v>
      </c>
      <c r="K16" s="316" t="e">
        <f>ROUND(D16*J16,2)</f>
        <v>#REF!</v>
      </c>
      <c r="L16" s="320"/>
      <c r="M16" s="325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2"/>
      <c r="K17" s="317"/>
      <c r="L17" s="320"/>
      <c r="M17" s="326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2"/>
      <c r="K18" s="317"/>
      <c r="L18" s="320"/>
      <c r="M18" s="326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3"/>
      <c r="K19" s="318"/>
      <c r="L19" s="321"/>
      <c r="M19" s="327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29" t="s">
        <v>137</v>
      </c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V1" s="240"/>
    </row>
    <row r="2" spans="2:47" ht="22.5" customHeight="1" x14ac:dyDescent="0.3">
      <c r="C2" s="330" t="s">
        <v>144</v>
      </c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V2" s="241"/>
    </row>
    <row r="3" spans="2:47" ht="48" customHeight="1" x14ac:dyDescent="0.3"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2" t="s">
        <v>16</v>
      </c>
      <c r="V3" s="2"/>
    </row>
    <row r="4" spans="2:47" s="3" customFormat="1" ht="43.9" customHeight="1" x14ac:dyDescent="0.3">
      <c r="B4" s="304" t="s">
        <v>7</v>
      </c>
      <c r="C4" s="304" t="s">
        <v>8</v>
      </c>
      <c r="D4" s="332" t="s">
        <v>138</v>
      </c>
      <c r="E4" s="305" t="s">
        <v>141</v>
      </c>
      <c r="F4" s="308" t="s">
        <v>10</v>
      </c>
      <c r="G4" s="309"/>
      <c r="H4" s="309"/>
      <c r="I4" s="309"/>
      <c r="J4" s="309"/>
      <c r="K4" s="309"/>
      <c r="L4" s="309"/>
      <c r="M4" s="335" t="s">
        <v>139</v>
      </c>
      <c r="N4" s="295" t="s">
        <v>42</v>
      </c>
      <c r="O4" s="335" t="s">
        <v>140</v>
      </c>
      <c r="P4" s="298" t="s">
        <v>153</v>
      </c>
      <c r="Q4" s="341" t="s">
        <v>128</v>
      </c>
      <c r="R4" s="342"/>
      <c r="S4" s="343"/>
      <c r="T4" s="298" t="s">
        <v>152</v>
      </c>
      <c r="U4" s="298" t="s">
        <v>17</v>
      </c>
      <c r="V4" s="63"/>
      <c r="AG4" s="250"/>
      <c r="AH4" s="250"/>
      <c r="AJ4" s="250"/>
    </row>
    <row r="5" spans="2:47" s="4" customFormat="1" ht="69" customHeight="1" x14ac:dyDescent="0.3">
      <c r="B5" s="304"/>
      <c r="C5" s="304"/>
      <c r="D5" s="333"/>
      <c r="E5" s="306"/>
      <c r="F5" s="295" t="s">
        <v>11</v>
      </c>
      <c r="G5" s="295" t="s">
        <v>143</v>
      </c>
      <c r="H5" s="338" t="s">
        <v>116</v>
      </c>
      <c r="I5" s="226"/>
      <c r="J5" s="227"/>
      <c r="K5" s="298" t="s">
        <v>36</v>
      </c>
      <c r="L5" s="298" t="s">
        <v>37</v>
      </c>
      <c r="M5" s="336"/>
      <c r="N5" s="296"/>
      <c r="O5" s="336"/>
      <c r="P5" s="299"/>
      <c r="Q5" s="344" t="s">
        <v>122</v>
      </c>
      <c r="R5" s="344" t="s">
        <v>129</v>
      </c>
      <c r="S5" s="344" t="s">
        <v>130</v>
      </c>
      <c r="T5" s="299"/>
      <c r="U5" s="299"/>
      <c r="V5" s="63"/>
      <c r="AG5" s="250"/>
      <c r="AH5" s="250"/>
      <c r="AJ5" s="250"/>
    </row>
    <row r="6" spans="2:47" s="4" customFormat="1" ht="271.5" customHeight="1" x14ac:dyDescent="0.3">
      <c r="B6" s="304"/>
      <c r="C6" s="304"/>
      <c r="D6" s="334"/>
      <c r="E6" s="307"/>
      <c r="F6" s="297"/>
      <c r="G6" s="297"/>
      <c r="H6" s="339"/>
      <c r="I6" s="247" t="s">
        <v>117</v>
      </c>
      <c r="J6" s="247" t="s">
        <v>118</v>
      </c>
      <c r="K6" s="300"/>
      <c r="L6" s="300"/>
      <c r="M6" s="337"/>
      <c r="N6" s="297"/>
      <c r="O6" s="337"/>
      <c r="P6" s="300"/>
      <c r="Q6" s="345"/>
      <c r="R6" s="345"/>
      <c r="S6" s="345"/>
      <c r="T6" s="300"/>
      <c r="U6" s="300"/>
      <c r="V6" s="63"/>
      <c r="AG6" s="250"/>
      <c r="AH6" s="250"/>
      <c r="AJ6" s="250"/>
    </row>
    <row r="7" spans="2:47" s="5" customFormat="1" ht="42.75" customHeight="1" x14ac:dyDescent="0.3">
      <c r="B7" s="304"/>
      <c r="C7" s="304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40" t="s">
        <v>18</v>
      </c>
      <c r="X7" s="288"/>
      <c r="AG7" s="145"/>
      <c r="AH7" s="145"/>
      <c r="AJ7" s="145"/>
      <c r="AN7" s="289"/>
      <c r="AO7" s="289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292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293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293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293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293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293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293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21"/>
  <sheetViews>
    <sheetView tabSelected="1" view="pageBreakPreview" topLeftCell="C1" zoomScale="60" zoomScaleNormal="53" workbookViewId="0">
      <pane xSplit="5" ySplit="11" topLeftCell="H12" activePane="bottomRight" state="frozen"/>
      <selection activeCell="C1" sqref="C1"/>
      <selection pane="topRight" activeCell="H1" sqref="H1"/>
      <selection pane="bottomLeft" activeCell="C9" sqref="C9"/>
      <selection pane="bottomRight" activeCell="D15" sqref="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9" width="19.28515625" style="1" customWidth="1"/>
    <col min="10" max="10" width="24.5703125" style="1" customWidth="1"/>
    <col min="11" max="12" width="17.7109375" style="1" customWidth="1"/>
    <col min="13" max="13" width="18.5703125" style="1" customWidth="1"/>
    <col min="14" max="14" width="22.5703125" style="1" customWidth="1"/>
    <col min="15" max="15" width="19.85546875" style="1" customWidth="1"/>
    <col min="16" max="16" width="19.7109375" style="1" customWidth="1"/>
    <col min="17" max="17" width="19.85546875" style="1" customWidth="1"/>
    <col min="18" max="18" width="28.42578125" style="1" customWidth="1"/>
    <col min="19" max="16384" width="9.140625" style="1"/>
  </cols>
  <sheetData>
    <row r="1" spans="2:22" x14ac:dyDescent="0.3">
      <c r="P1" s="350" t="s">
        <v>167</v>
      </c>
      <c r="Q1" s="350"/>
      <c r="R1" s="350"/>
    </row>
    <row r="2" spans="2:22" x14ac:dyDescent="0.3">
      <c r="P2" s="350" t="s">
        <v>168</v>
      </c>
      <c r="Q2" s="350"/>
      <c r="R2" s="350"/>
    </row>
    <row r="3" spans="2:22" x14ac:dyDescent="0.3">
      <c r="P3" s="350" t="s">
        <v>169</v>
      </c>
      <c r="Q3" s="350"/>
      <c r="R3" s="350"/>
    </row>
    <row r="4" spans="2:22" ht="82.5" customHeight="1" x14ac:dyDescent="0.3">
      <c r="C4" s="351" t="s">
        <v>170</v>
      </c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</row>
    <row r="5" spans="2:22" ht="22.5" customHeight="1" x14ac:dyDescent="0.3">
      <c r="C5" s="330" t="s">
        <v>155</v>
      </c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</row>
    <row r="6" spans="2:22" ht="22.5" customHeight="1" x14ac:dyDescent="0.3">
      <c r="C6" s="349" t="s">
        <v>166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</row>
    <row r="7" spans="2:22" s="3" customFormat="1" ht="43.9" customHeight="1" x14ac:dyDescent="0.3">
      <c r="B7" s="304" t="s">
        <v>7</v>
      </c>
      <c r="C7" s="304" t="s">
        <v>8</v>
      </c>
      <c r="D7" s="332" t="s">
        <v>138</v>
      </c>
      <c r="E7" s="305" t="s">
        <v>161</v>
      </c>
      <c r="F7" s="308" t="s">
        <v>10</v>
      </c>
      <c r="G7" s="309"/>
      <c r="H7" s="309"/>
      <c r="I7" s="309"/>
      <c r="J7" s="309"/>
      <c r="K7" s="335" t="s">
        <v>139</v>
      </c>
      <c r="L7" s="295" t="s">
        <v>42</v>
      </c>
      <c r="M7" s="335" t="s">
        <v>140</v>
      </c>
      <c r="N7" s="298" t="s">
        <v>162</v>
      </c>
      <c r="O7" s="341" t="s">
        <v>128</v>
      </c>
      <c r="P7" s="342"/>
      <c r="Q7" s="343"/>
      <c r="R7" s="298" t="s">
        <v>154</v>
      </c>
    </row>
    <row r="8" spans="2:22" s="4" customFormat="1" ht="69" customHeight="1" x14ac:dyDescent="0.3">
      <c r="B8" s="304"/>
      <c r="C8" s="304"/>
      <c r="D8" s="333"/>
      <c r="E8" s="306"/>
      <c r="F8" s="295" t="s">
        <v>11</v>
      </c>
      <c r="G8" s="295" t="s">
        <v>160</v>
      </c>
      <c r="H8" s="338" t="s">
        <v>158</v>
      </c>
      <c r="I8" s="338" t="s">
        <v>164</v>
      </c>
      <c r="J8" s="298" t="s">
        <v>36</v>
      </c>
      <c r="K8" s="336"/>
      <c r="L8" s="296"/>
      <c r="M8" s="336"/>
      <c r="N8" s="299"/>
      <c r="O8" s="344" t="s">
        <v>122</v>
      </c>
      <c r="P8" s="344" t="s">
        <v>129</v>
      </c>
      <c r="Q8" s="344" t="s">
        <v>130</v>
      </c>
      <c r="R8" s="299"/>
    </row>
    <row r="9" spans="2:22" s="4" customFormat="1" ht="246.75" customHeight="1" x14ac:dyDescent="0.3">
      <c r="B9" s="304"/>
      <c r="C9" s="304"/>
      <c r="D9" s="334"/>
      <c r="E9" s="307"/>
      <c r="F9" s="297"/>
      <c r="G9" s="297"/>
      <c r="H9" s="339"/>
      <c r="I9" s="339"/>
      <c r="J9" s="300"/>
      <c r="K9" s="337"/>
      <c r="L9" s="297"/>
      <c r="M9" s="337"/>
      <c r="N9" s="300"/>
      <c r="O9" s="345"/>
      <c r="P9" s="345"/>
      <c r="Q9" s="345"/>
      <c r="R9" s="300"/>
    </row>
    <row r="10" spans="2:22" s="5" customFormat="1" ht="24" customHeight="1" x14ac:dyDescent="0.3">
      <c r="B10" s="304"/>
      <c r="C10" s="304"/>
      <c r="D10" s="22" t="s">
        <v>31</v>
      </c>
      <c r="E10" s="186" t="s">
        <v>32</v>
      </c>
      <c r="F10" s="259" t="s">
        <v>156</v>
      </c>
      <c r="G10" s="260" t="s">
        <v>157</v>
      </c>
      <c r="H10" s="261" t="s">
        <v>159</v>
      </c>
      <c r="I10" s="261" t="s">
        <v>163</v>
      </c>
      <c r="J10" s="7" t="s">
        <v>14</v>
      </c>
      <c r="K10" s="7" t="s">
        <v>40</v>
      </c>
      <c r="L10" s="7" t="s">
        <v>41</v>
      </c>
      <c r="M10" s="7" t="s">
        <v>51</v>
      </c>
      <c r="N10" s="7" t="s">
        <v>54</v>
      </c>
      <c r="O10" s="220" t="s">
        <v>131</v>
      </c>
      <c r="P10" s="220" t="s">
        <v>132</v>
      </c>
      <c r="Q10" s="220" t="s">
        <v>133</v>
      </c>
      <c r="R10" s="7" t="s">
        <v>30</v>
      </c>
    </row>
    <row r="11" spans="2:22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  <c r="R11" s="6">
        <v>17</v>
      </c>
    </row>
    <row r="12" spans="2:22" s="5" customFormat="1" ht="46.5" customHeight="1" x14ac:dyDescent="0.3">
      <c r="B12" s="262"/>
      <c r="C12" s="268" t="s">
        <v>22</v>
      </c>
      <c r="D12" s="267">
        <v>1346.7886419971755</v>
      </c>
      <c r="E12" s="269">
        <v>20298</v>
      </c>
      <c r="F12" s="264">
        <v>2.3260000000000001</v>
      </c>
      <c r="G12" s="266">
        <v>0.7</v>
      </c>
      <c r="H12" s="265">
        <v>1</v>
      </c>
      <c r="I12" s="265">
        <v>0.999</v>
      </c>
      <c r="J12" s="138">
        <v>1.6265717999999998</v>
      </c>
      <c r="K12" s="258">
        <v>2190.6484256329013</v>
      </c>
      <c r="L12" s="346">
        <v>0.86621034960875609</v>
      </c>
      <c r="M12" s="258">
        <v>2529.0028301120601</v>
      </c>
      <c r="N12" s="270">
        <v>51333699.450000003</v>
      </c>
      <c r="O12" s="270">
        <v>26762338.610000003</v>
      </c>
      <c r="P12" s="270">
        <v>23300300</v>
      </c>
      <c r="Q12" s="270">
        <v>1271060.8400000001</v>
      </c>
      <c r="R12" s="270">
        <v>462003295.05000001</v>
      </c>
    </row>
    <row r="13" spans="2:22" s="5" customFormat="1" ht="46.5" customHeight="1" x14ac:dyDescent="0.3">
      <c r="B13" s="263"/>
      <c r="C13" s="268" t="s">
        <v>23</v>
      </c>
      <c r="D13" s="267">
        <v>1346.7886419971755</v>
      </c>
      <c r="E13" s="269">
        <v>74412</v>
      </c>
      <c r="F13" s="264">
        <v>0.93500000000000005</v>
      </c>
      <c r="G13" s="266">
        <v>0.7</v>
      </c>
      <c r="H13" s="265">
        <v>1</v>
      </c>
      <c r="I13" s="265">
        <v>0.61799999999999999</v>
      </c>
      <c r="J13" s="138">
        <v>0.40448099999999998</v>
      </c>
      <c r="K13" s="258">
        <v>544.75041670365954</v>
      </c>
      <c r="L13" s="347"/>
      <c r="M13" s="258">
        <v>628.88929571172707</v>
      </c>
      <c r="N13" s="270">
        <v>46796910.270000003</v>
      </c>
      <c r="O13" s="270">
        <v>38189154.440000005</v>
      </c>
      <c r="P13" s="270">
        <v>0</v>
      </c>
      <c r="Q13" s="270">
        <v>8607755.8300000001</v>
      </c>
      <c r="R13" s="270">
        <v>421172192.42999995</v>
      </c>
    </row>
    <row r="14" spans="2:22" s="5" customFormat="1" ht="46.5" customHeight="1" x14ac:dyDescent="0.3">
      <c r="B14" s="262"/>
      <c r="C14" s="268" t="s">
        <v>165</v>
      </c>
      <c r="D14" s="267">
        <v>1346.7886419971755</v>
      </c>
      <c r="E14" s="269">
        <v>3352</v>
      </c>
      <c r="F14" s="264">
        <v>0.93</v>
      </c>
      <c r="G14" s="266">
        <v>0.7</v>
      </c>
      <c r="H14" s="265">
        <v>1.113</v>
      </c>
      <c r="I14" s="265">
        <v>0.85199999999999998</v>
      </c>
      <c r="J14" s="138">
        <v>0.61732767600000005</v>
      </c>
      <c r="K14" s="258">
        <v>831.40990242731243</v>
      </c>
      <c r="L14" s="347"/>
      <c r="M14" s="258">
        <v>959.82448466799997</v>
      </c>
      <c r="N14" s="270">
        <v>3217331.67</v>
      </c>
      <c r="O14" s="270">
        <v>2552135.0099999998</v>
      </c>
      <c r="P14" s="270">
        <v>345715.83</v>
      </c>
      <c r="Q14" s="270">
        <v>319480.83</v>
      </c>
      <c r="R14" s="270">
        <v>28955985.029999997</v>
      </c>
    </row>
    <row r="15" spans="2:22" ht="46.5" customHeight="1" x14ac:dyDescent="0.3">
      <c r="B15" s="20"/>
      <c r="C15" s="271" t="s">
        <v>1</v>
      </c>
      <c r="D15" s="272">
        <v>1346.7886419971755</v>
      </c>
      <c r="E15" s="269">
        <v>8681</v>
      </c>
      <c r="F15" s="258">
        <v>1.169</v>
      </c>
      <c r="G15" s="257">
        <v>0.8629</v>
      </c>
      <c r="H15" s="258">
        <v>1.113</v>
      </c>
      <c r="I15" s="138">
        <v>0.99</v>
      </c>
      <c r="J15" s="138">
        <v>1.1114894352869997</v>
      </c>
      <c r="K15" s="258">
        <v>1496.9413471443859</v>
      </c>
      <c r="L15" s="347"/>
      <c r="M15" s="258">
        <v>1728.1499208829748</v>
      </c>
      <c r="N15" s="270">
        <v>15002069.460000001</v>
      </c>
      <c r="O15" s="270">
        <v>7836776.7199999997</v>
      </c>
      <c r="P15" s="270">
        <v>5537542.6900000004</v>
      </c>
      <c r="Q15" s="270">
        <v>1627750.05</v>
      </c>
      <c r="R15" s="273">
        <v>174997891.29999998</v>
      </c>
      <c r="T15" s="42"/>
      <c r="U15" s="42"/>
      <c r="V15" s="126"/>
    </row>
    <row r="16" spans="2:22" ht="46.5" customHeight="1" x14ac:dyDescent="0.3">
      <c r="B16" s="20"/>
      <c r="C16" s="271" t="s">
        <v>50</v>
      </c>
      <c r="D16" s="272">
        <v>1346.7886419971755</v>
      </c>
      <c r="E16" s="269">
        <v>7032</v>
      </c>
      <c r="F16" s="258">
        <v>1.214</v>
      </c>
      <c r="G16" s="257">
        <v>0.8629</v>
      </c>
      <c r="H16" s="258">
        <v>1.113</v>
      </c>
      <c r="I16" s="138">
        <v>1.0469999999999999</v>
      </c>
      <c r="J16" s="138">
        <v>1.2207338903465998</v>
      </c>
      <c r="K16" s="258">
        <v>1644.0705384198261</v>
      </c>
      <c r="L16" s="347"/>
      <c r="M16" s="258">
        <v>1898.003803767074</v>
      </c>
      <c r="N16" s="270">
        <v>13346762.75</v>
      </c>
      <c r="O16" s="270">
        <v>6891932.4500000002</v>
      </c>
      <c r="P16" s="270">
        <v>5553251.6699999999</v>
      </c>
      <c r="Q16" s="270">
        <v>901578.63</v>
      </c>
      <c r="R16" s="273">
        <v>153896131.16999999</v>
      </c>
      <c r="T16" s="42"/>
      <c r="U16" s="42"/>
      <c r="V16" s="176"/>
    </row>
    <row r="17" spans="2:22" ht="46.5" customHeight="1" x14ac:dyDescent="0.3">
      <c r="B17" s="20"/>
      <c r="C17" s="271" t="s">
        <v>4</v>
      </c>
      <c r="D17" s="272">
        <v>1346.7886419971755</v>
      </c>
      <c r="E17" s="269">
        <v>2560</v>
      </c>
      <c r="F17" s="258">
        <v>1.2210000000000001</v>
      </c>
      <c r="G17" s="257">
        <v>1.2479</v>
      </c>
      <c r="H17" s="258">
        <v>1.113</v>
      </c>
      <c r="I17" s="138">
        <v>0.97</v>
      </c>
      <c r="J17" s="138">
        <v>1.644986534499</v>
      </c>
      <c r="K17" s="258">
        <v>2215.4491809015481</v>
      </c>
      <c r="L17" s="347"/>
      <c r="M17" s="258">
        <v>2557.6341611505877</v>
      </c>
      <c r="N17" s="270">
        <v>6547543.4500000002</v>
      </c>
      <c r="O17" s="270">
        <v>3096202.64</v>
      </c>
      <c r="P17" s="270">
        <v>2555250.83</v>
      </c>
      <c r="Q17" s="270">
        <v>896089.98</v>
      </c>
      <c r="R17" s="273">
        <v>76803059.840000004</v>
      </c>
      <c r="T17" s="42"/>
      <c r="U17" s="42"/>
      <c r="V17" s="126"/>
    </row>
    <row r="18" spans="2:22" ht="46.5" customHeight="1" x14ac:dyDescent="0.3">
      <c r="B18" s="20"/>
      <c r="C18" s="271" t="s">
        <v>3</v>
      </c>
      <c r="D18" s="272">
        <v>1346.7886419971755</v>
      </c>
      <c r="E18" s="269">
        <v>8396</v>
      </c>
      <c r="F18" s="258">
        <v>1.206</v>
      </c>
      <c r="G18" s="257">
        <v>1.2479</v>
      </c>
      <c r="H18" s="258">
        <v>1.113</v>
      </c>
      <c r="I18" s="138">
        <v>0.97</v>
      </c>
      <c r="J18" s="138">
        <v>1.6247778547139999</v>
      </c>
      <c r="K18" s="258">
        <v>2188.2323604973521</v>
      </c>
      <c r="L18" s="347"/>
      <c r="M18" s="258">
        <v>2526.2135940602857</v>
      </c>
      <c r="N18" s="270">
        <v>21210089.34</v>
      </c>
      <c r="O18" s="270">
        <v>11402280.42</v>
      </c>
      <c r="P18" s="270">
        <v>7568665.1399999997</v>
      </c>
      <c r="Q18" s="270">
        <v>2239143.7799999998</v>
      </c>
      <c r="R18" s="273">
        <v>248464841.66000003</v>
      </c>
      <c r="T18" s="42"/>
      <c r="U18" s="42"/>
      <c r="V18" s="176"/>
    </row>
    <row r="19" spans="2:22" ht="46.5" customHeight="1" x14ac:dyDescent="0.3">
      <c r="B19" s="20"/>
      <c r="C19" s="271" t="s">
        <v>5</v>
      </c>
      <c r="D19" s="272">
        <v>1346.7886419971755</v>
      </c>
      <c r="E19" s="269">
        <v>3857</v>
      </c>
      <c r="F19" s="258">
        <v>1.2190000000000001</v>
      </c>
      <c r="G19" s="257">
        <v>0.96440000000000003</v>
      </c>
      <c r="H19" s="258">
        <v>1.113</v>
      </c>
      <c r="I19" s="138">
        <v>0.99</v>
      </c>
      <c r="J19" s="138">
        <v>1.2953623387320001</v>
      </c>
      <c r="K19" s="258">
        <v>1744.5792850751557</v>
      </c>
      <c r="L19" s="347"/>
      <c r="M19" s="258">
        <v>2014.0365280363312</v>
      </c>
      <c r="N19" s="270">
        <v>7768138.8899999997</v>
      </c>
      <c r="O19" s="270">
        <v>3992417.0099999988</v>
      </c>
      <c r="P19" s="270">
        <v>3165684.43</v>
      </c>
      <c r="Q19" s="270">
        <v>610037.44999999995</v>
      </c>
      <c r="R19" s="273">
        <v>90354123.349999994</v>
      </c>
      <c r="T19" s="42"/>
      <c r="U19" s="42"/>
      <c r="V19" s="176"/>
    </row>
    <row r="20" spans="2:22" ht="46.5" customHeight="1" x14ac:dyDescent="0.3">
      <c r="B20" s="20"/>
      <c r="C20" s="271" t="s">
        <v>6</v>
      </c>
      <c r="D20" s="272">
        <v>1346.7886419971755</v>
      </c>
      <c r="E20" s="269">
        <v>5045</v>
      </c>
      <c r="F20" s="258">
        <v>1.169</v>
      </c>
      <c r="G20" s="257">
        <v>0.96440000000000003</v>
      </c>
      <c r="H20" s="258">
        <v>1.113</v>
      </c>
      <c r="I20" s="138">
        <v>1.02</v>
      </c>
      <c r="J20" s="138">
        <v>1.2798735057360002</v>
      </c>
      <c r="K20" s="258">
        <v>1723.7191007183519</v>
      </c>
      <c r="L20" s="347"/>
      <c r="M20" s="258">
        <v>1989.9544048358571</v>
      </c>
      <c r="N20" s="270">
        <v>10039319.970000001</v>
      </c>
      <c r="O20" s="270">
        <v>5393496.7300000004</v>
      </c>
      <c r="P20" s="270">
        <v>4005954.89</v>
      </c>
      <c r="Q20" s="270">
        <v>639868.35</v>
      </c>
      <c r="R20" s="273">
        <v>116493273.95</v>
      </c>
      <c r="T20" s="42"/>
      <c r="U20" s="42"/>
      <c r="V20" s="176"/>
    </row>
    <row r="21" spans="2:22" ht="46.5" customHeight="1" x14ac:dyDescent="0.3">
      <c r="B21" s="20"/>
      <c r="C21" s="271" t="s">
        <v>12</v>
      </c>
      <c r="D21" s="272">
        <v>1346.7886419971755</v>
      </c>
      <c r="E21" s="269">
        <v>7513</v>
      </c>
      <c r="F21" s="258">
        <v>1.2170000000000001</v>
      </c>
      <c r="G21" s="257">
        <v>0.96440000000000003</v>
      </c>
      <c r="H21" s="258">
        <v>1.113</v>
      </c>
      <c r="I21" s="138">
        <v>0.97199999999999998</v>
      </c>
      <c r="J21" s="138">
        <v>1.2697236509328</v>
      </c>
      <c r="K21" s="258">
        <v>1710.0493915514814</v>
      </c>
      <c r="L21" s="348"/>
      <c r="M21" s="258">
        <v>1974.1733544558372</v>
      </c>
      <c r="N21" s="270">
        <v>14831964.41</v>
      </c>
      <c r="O21" s="270">
        <v>8277919.8000000007</v>
      </c>
      <c r="P21" s="270">
        <v>5843542.8499999996</v>
      </c>
      <c r="Q21" s="270">
        <v>710501.76</v>
      </c>
      <c r="R21" s="273">
        <v>173012698.17000002</v>
      </c>
      <c r="T21" s="42"/>
      <c r="U21" s="42"/>
      <c r="V21" s="176"/>
    </row>
  </sheetData>
  <autoFilter ref="A11:R21"/>
  <mergeCells count="26">
    <mergeCell ref="P1:R1"/>
    <mergeCell ref="P2:R2"/>
    <mergeCell ref="P3:R3"/>
    <mergeCell ref="B7:B10"/>
    <mergeCell ref="C7:C10"/>
    <mergeCell ref="F7:J7"/>
    <mergeCell ref="E7:E9"/>
    <mergeCell ref="F8:F9"/>
    <mergeCell ref="G8:G9"/>
    <mergeCell ref="J8:J9"/>
    <mergeCell ref="D7:D9"/>
    <mergeCell ref="H8:H9"/>
    <mergeCell ref="C4:R4"/>
    <mergeCell ref="C5:R5"/>
    <mergeCell ref="L12:L21"/>
    <mergeCell ref="O7:Q7"/>
    <mergeCell ref="O8:O9"/>
    <mergeCell ref="C6:R6"/>
    <mergeCell ref="K7:K9"/>
    <mergeCell ref="L7:L9"/>
    <mergeCell ref="N7:N9"/>
    <mergeCell ref="R7:R9"/>
    <mergeCell ref="I8:I9"/>
    <mergeCell ref="Q8:Q9"/>
    <mergeCell ref="M7:M9"/>
    <mergeCell ref="P8:P9"/>
  </mergeCells>
  <pageMargins left="0.23622047244094491" right="0.15748031496062992" top="0.74803149606299213" bottom="0.19685039370078741" header="0.15748031496062992" footer="0.15748031496062992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6" t="s">
        <v>45</v>
      </c>
      <c r="D1" s="356"/>
      <c r="E1" s="356"/>
      <c r="F1" s="356"/>
      <c r="G1" s="356"/>
      <c r="H1" s="356"/>
      <c r="I1" s="356"/>
      <c r="J1" s="115"/>
      <c r="K1" s="115"/>
    </row>
    <row r="2" spans="2:22" ht="22.5" customHeight="1" x14ac:dyDescent="0.3">
      <c r="C2" s="356"/>
      <c r="D2" s="356"/>
      <c r="E2" s="356"/>
      <c r="F2" s="356"/>
      <c r="G2" s="356"/>
      <c r="H2" s="356"/>
      <c r="I2" s="356"/>
      <c r="J2" s="116"/>
      <c r="K2" s="116"/>
    </row>
    <row r="3" spans="2:22" ht="37.5" customHeight="1" x14ac:dyDescent="0.3">
      <c r="C3" s="303"/>
      <c r="D3" s="303"/>
      <c r="E3" s="303"/>
      <c r="F3" s="303"/>
      <c r="G3" s="303"/>
      <c r="H3" s="303"/>
      <c r="I3" s="303"/>
      <c r="J3" s="122"/>
      <c r="K3" s="122"/>
    </row>
    <row r="4" spans="2:22" s="3" customFormat="1" ht="43.9" customHeight="1" x14ac:dyDescent="0.3">
      <c r="B4" s="357" t="s">
        <v>7</v>
      </c>
      <c r="C4" s="357" t="s">
        <v>8</v>
      </c>
      <c r="D4" s="357" t="s">
        <v>9</v>
      </c>
      <c r="E4" s="357" t="s">
        <v>27</v>
      </c>
      <c r="F4" s="357" t="s">
        <v>19</v>
      </c>
      <c r="G4" s="357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8"/>
      <c r="C5" s="358"/>
      <c r="D5" s="358"/>
      <c r="E5" s="358"/>
      <c r="F5" s="358"/>
      <c r="G5" s="358"/>
      <c r="H5" s="314"/>
      <c r="I5" s="314"/>
      <c r="J5" s="52"/>
      <c r="K5" s="52"/>
    </row>
    <row r="6" spans="2:22" s="4" customFormat="1" ht="49.5" customHeight="1" x14ac:dyDescent="0.3">
      <c r="B6" s="359"/>
      <c r="C6" s="359"/>
      <c r="D6" s="359"/>
      <c r="E6" s="359"/>
      <c r="F6" s="359"/>
      <c r="G6" s="35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2" t="e">
        <f>K10/L10</f>
        <v>#REF!</v>
      </c>
      <c r="I8" s="352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3"/>
      <c r="I9" s="353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4"/>
      <c r="I10" s="354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5" t="e">
        <f>K12/L12</f>
        <v>#REF!</v>
      </c>
      <c r="I11" s="355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5"/>
      <c r="I12" s="355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5" t="e">
        <f>K16/L16</f>
        <v>#REF!</v>
      </c>
      <c r="I13" s="352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5"/>
      <c r="I14" s="353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5"/>
      <c r="I15" s="353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5"/>
      <c r="I16" s="354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2" t="e">
        <f>K19/L19</f>
        <v>#REF!</v>
      </c>
      <c r="I17" s="352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3"/>
      <c r="I18" s="353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4"/>
      <c r="I19" s="353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6" t="s">
        <v>57</v>
      </c>
      <c r="D1" s="356"/>
      <c r="E1" s="356"/>
      <c r="F1" s="356"/>
      <c r="G1" s="356"/>
      <c r="H1" s="356"/>
      <c r="I1" s="356"/>
      <c r="J1" s="45"/>
      <c r="K1" s="58"/>
    </row>
    <row r="2" spans="2:22" ht="22.5" customHeight="1" x14ac:dyDescent="0.3">
      <c r="C2" s="356"/>
      <c r="D2" s="356"/>
      <c r="E2" s="356"/>
      <c r="F2" s="356"/>
      <c r="G2" s="356"/>
      <c r="H2" s="356"/>
      <c r="I2" s="356"/>
      <c r="J2" s="46"/>
      <c r="K2" s="59"/>
    </row>
    <row r="3" spans="2:22" ht="37.5" customHeight="1" x14ac:dyDescent="0.3">
      <c r="C3" s="303"/>
      <c r="D3" s="303"/>
      <c r="E3" s="303"/>
      <c r="F3" s="303"/>
      <c r="G3" s="303"/>
      <c r="H3" s="303"/>
      <c r="I3" s="303"/>
      <c r="J3" s="51"/>
      <c r="K3" s="51"/>
    </row>
    <row r="4" spans="2:22" s="3" customFormat="1" ht="43.9" customHeight="1" x14ac:dyDescent="0.3">
      <c r="B4" s="357" t="s">
        <v>7</v>
      </c>
      <c r="C4" s="357" t="s">
        <v>8</v>
      </c>
      <c r="D4" s="357" t="s">
        <v>9</v>
      </c>
      <c r="E4" s="357" t="s">
        <v>27</v>
      </c>
      <c r="F4" s="357" t="s">
        <v>19</v>
      </c>
      <c r="G4" s="357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8"/>
      <c r="C5" s="358"/>
      <c r="D5" s="358"/>
      <c r="E5" s="358"/>
      <c r="F5" s="358"/>
      <c r="G5" s="358"/>
      <c r="H5" s="314"/>
      <c r="I5" s="314"/>
      <c r="J5" s="52"/>
      <c r="K5" s="52"/>
    </row>
    <row r="6" spans="2:22" s="4" customFormat="1" ht="49.5" customHeight="1" x14ac:dyDescent="0.3">
      <c r="B6" s="359"/>
      <c r="C6" s="359"/>
      <c r="D6" s="359"/>
      <c r="E6" s="359"/>
      <c r="F6" s="359"/>
      <c r="G6" s="35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2" t="e">
        <f>ROUND(K10/L10,2)</f>
        <v>#REF!</v>
      </c>
      <c r="I8" s="352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3"/>
      <c r="I9" s="353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4"/>
      <c r="I10" s="354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2" t="e">
        <f>ROUND(K11/L11,2)</f>
        <v>#REF!</v>
      </c>
      <c r="I11" s="352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4"/>
      <c r="I12" s="354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2" t="e">
        <f>ROUND(K14/L14,2)</f>
        <v>#REF!</v>
      </c>
      <c r="I13" s="352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3"/>
      <c r="I14" s="353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4"/>
      <c r="I15" s="354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2" t="e">
        <f>ROUND(K19/L19,2)</f>
        <v>#REF!</v>
      </c>
      <c r="I16" s="352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3"/>
      <c r="I17" s="353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3"/>
      <c r="I18" s="353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4"/>
      <c r="I19" s="354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2020-03-31T04:20:33Z</cp:lastPrinted>
  <dcterms:created xsi:type="dcterms:W3CDTF">2015-02-06T05:02:21Z</dcterms:created>
  <dcterms:modified xsi:type="dcterms:W3CDTF">2020-03-31T04:23:09Z</dcterms:modified>
</cp:coreProperties>
</file>