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1445"/>
  </bookViews>
  <sheets>
    <sheet name="ФАП (руб.)" sheetId="1" r:id="rId1"/>
  </sheets>
  <definedNames>
    <definedName name="_xlnm.Print_Area" localSheetId="0">'ФАП (руб.)'!$A$1:$L$18</definedName>
  </definedNames>
  <calcPr calcId="145621"/>
</workbook>
</file>

<file path=xl/calcChain.xml><?xml version="1.0" encoding="utf-8"?>
<calcChain xmlns="http://schemas.openxmlformats.org/spreadsheetml/2006/main">
  <c r="L17" i="1" l="1"/>
  <c r="L16" i="1"/>
  <c r="L15" i="1"/>
  <c r="L14" i="1"/>
  <c r="L13" i="1"/>
  <c r="L12" i="1"/>
  <c r="E12" i="1"/>
  <c r="E13" i="1"/>
  <c r="E14" i="1"/>
  <c r="E15" i="1"/>
  <c r="E16" i="1"/>
  <c r="E17" i="1"/>
  <c r="A14" i="1"/>
  <c r="A15" i="1"/>
  <c r="A16" i="1"/>
  <c r="A17" i="1" s="1"/>
  <c r="A13" i="1"/>
  <c r="I13" i="1" l="1"/>
  <c r="I14" i="1"/>
  <c r="I15" i="1"/>
  <c r="I16" i="1"/>
  <c r="I17" i="1"/>
  <c r="I12" i="1"/>
  <c r="G13" i="1"/>
  <c r="G14" i="1"/>
  <c r="G15" i="1"/>
  <c r="G16" i="1"/>
  <c r="G17" i="1"/>
  <c r="G12" i="1"/>
  <c r="H18" i="1" l="1"/>
  <c r="F18" i="1"/>
  <c r="D18" i="1"/>
  <c r="J17" i="1"/>
  <c r="K17" i="1"/>
  <c r="J16" i="1"/>
  <c r="K16" i="1"/>
  <c r="J15" i="1"/>
  <c r="K15" i="1"/>
  <c r="J14" i="1"/>
  <c r="K14" i="1"/>
  <c r="J13" i="1"/>
  <c r="K13" i="1"/>
  <c r="J12" i="1"/>
  <c r="K12" i="1"/>
  <c r="E18" i="1"/>
  <c r="I18" i="1" l="1"/>
  <c r="J18" i="1"/>
  <c r="G18" i="1"/>
  <c r="K18" i="1" l="1"/>
</calcChain>
</file>

<file path=xl/sharedStrings.xml><?xml version="1.0" encoding="utf-8"?>
<sst xmlns="http://schemas.openxmlformats.org/spreadsheetml/2006/main" count="32" uniqueCount="28">
  <si>
    <t>п/п</t>
  </si>
  <si>
    <t>Наименование МО</t>
  </si>
  <si>
    <t>Всего по МО</t>
  </si>
  <si>
    <t>кол-во ФАПов</t>
  </si>
  <si>
    <t>сумма тыс.руб.</t>
  </si>
  <si>
    <t>сумма финансирования тыс.руб.</t>
  </si>
  <si>
    <t>ИТОГО:</t>
  </si>
  <si>
    <t>МОГБУЗ "Ольская РБ"</t>
  </si>
  <si>
    <t>МОГБУЗ "Среднеканская РБ"</t>
  </si>
  <si>
    <t>МОГБУЗ "Северо-Эвенская РБ"</t>
  </si>
  <si>
    <t>МОГБУЗ "Тенькинская РБ"</t>
  </si>
  <si>
    <t>МОГБУЗ "Хасынская РБ"</t>
  </si>
  <si>
    <t>МОГБУЗ "Ягоднинская РБ"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</si>
  <si>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</si>
  <si>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</si>
  <si>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</si>
  <si>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от 100 до 900 жителей                                   ( не соответствующие приказу МЗ)</t>
  </si>
  <si>
    <t xml:space="preserve">Объём финансирования ФП/ФАПов </t>
  </si>
  <si>
    <t>11</t>
  </si>
  <si>
    <t>Численность , застрахованных лиц обслуживаемых районной больницей на 01.12.19 (чел.)</t>
  </si>
  <si>
    <t>12</t>
  </si>
  <si>
    <t>рублей</t>
  </si>
  <si>
    <t>Фактический дифференцированный подушевой норматив финасирования ФАП в месяц</t>
  </si>
  <si>
    <t>Таблица 1</t>
  </si>
  <si>
    <t>Объем финансового обеспечения фельдшерских / фельдшерско - акушерских пунктов, оказывающих амбулаторную медицинскую помощь в рамках базовой программы ОМС  2020 года</t>
  </si>
  <si>
    <t>к Дополнительному соглашению № 2</t>
  </si>
  <si>
    <t>Приложение № 2</t>
  </si>
  <si>
    <t xml:space="preserve"> от 25 февраля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</si>
</sst>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_р_._-;_-@_-"/>
    <numFmt numFmtId="165" formatCode="#,##0.0"/>
    <numFmt numFmtId="166" formatCode="#,##0.000"/>
    <numFmt numFmtId="167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5" fillId="0" borderId="0" xfId="0" applyFont="1"/>
    <xf numFmtId="0" fontId="2" fillId="0" borderId="8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2" fillId="0" borderId="12" xfId="0" applyFont="1" applyBorder="1"/>
    <xf numFmtId="0" fontId="3" fillId="0" borderId="13" xfId="0" applyFont="1" applyBorder="1"/>
    <xf numFmtId="3" fontId="3" fillId="0" borderId="13" xfId="1" applyNumberFormat="1" applyFont="1" applyBorder="1" applyAlignment="1">
      <alignment horizontal="center" vertical="center"/>
    </xf>
    <xf numFmtId="4" fontId="3" fillId="2" borderId="13" xfId="1" applyNumberFormat="1" applyFont="1" applyFill="1" applyBorder="1" applyAlignment="1">
      <alignment horizontal="center" vertical="center"/>
    </xf>
    <xf numFmtId="3" fontId="3" fillId="2" borderId="13" xfId="1" applyNumberFormat="1" applyFont="1" applyFill="1" applyBorder="1" applyAlignment="1">
      <alignment horizontal="center" vertical="center"/>
    </xf>
    <xf numFmtId="3" fontId="3" fillId="2" borderId="12" xfId="1" applyNumberFormat="1" applyFont="1" applyFill="1" applyBorder="1" applyAlignment="1">
      <alignment horizontal="center" vertical="center"/>
    </xf>
    <xf numFmtId="4" fontId="3" fillId="2" borderId="16" xfId="1" applyNumberFormat="1" applyFont="1" applyFill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3" fontId="2" fillId="0" borderId="7" xfId="1" applyNumberFormat="1" applyFont="1" applyBorder="1" applyAlignment="1">
      <alignment horizontal="center" vertical="center"/>
    </xf>
    <xf numFmtId="3" fontId="2" fillId="2" borderId="7" xfId="1" applyNumberFormat="1" applyFont="1" applyFill="1" applyBorder="1" applyAlignment="1">
      <alignment horizontal="center" vertical="center"/>
    </xf>
    <xf numFmtId="41" fontId="2" fillId="2" borderId="7" xfId="1" applyNumberFormat="1" applyFont="1" applyFill="1" applyBorder="1" applyAlignment="1">
      <alignment horizontal="center" vertical="center"/>
    </xf>
    <xf numFmtId="3" fontId="2" fillId="2" borderId="8" xfId="1" applyNumberFormat="1" applyFont="1" applyFill="1" applyBorder="1" applyAlignment="1">
      <alignment horizontal="center" vertical="center"/>
    </xf>
    <xf numFmtId="4" fontId="2" fillId="2" borderId="11" xfId="1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164" fontId="2" fillId="2" borderId="7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165" fontId="3" fillId="2" borderId="13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3" fontId="2" fillId="0" borderId="15" xfId="1" applyNumberFormat="1" applyFont="1" applyBorder="1" applyAlignment="1">
      <alignment horizontal="center" vertical="center"/>
    </xf>
    <xf numFmtId="165" fontId="2" fillId="2" borderId="15" xfId="1" applyNumberFormat="1" applyFont="1" applyFill="1" applyBorder="1" applyAlignment="1">
      <alignment horizontal="center" vertical="center"/>
    </xf>
    <xf numFmtId="3" fontId="2" fillId="2" borderId="15" xfId="1" applyNumberFormat="1" applyFont="1" applyFill="1" applyBorder="1" applyAlignment="1">
      <alignment horizontal="center" vertical="center"/>
    </xf>
    <xf numFmtId="41" fontId="2" fillId="2" borderId="15" xfId="1" applyNumberFormat="1" applyFont="1" applyFill="1" applyBorder="1" applyAlignment="1">
      <alignment horizontal="center" vertical="center"/>
    </xf>
    <xf numFmtId="164" fontId="2" fillId="2" borderId="15" xfId="1" applyNumberFormat="1" applyFont="1" applyFill="1" applyBorder="1" applyAlignment="1">
      <alignment horizontal="center" vertical="center"/>
    </xf>
    <xf numFmtId="3" fontId="2" fillId="2" borderId="14" xfId="1" applyNumberFormat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2" fontId="2" fillId="0" borderId="0" xfId="0" applyNumberFormat="1" applyFont="1"/>
    <xf numFmtId="3" fontId="8" fillId="0" borderId="15" xfId="0" applyNumberFormat="1" applyFont="1" applyFill="1" applyBorder="1" applyAlignment="1">
      <alignment horizontal="center" vertical="center" wrapText="1"/>
    </xf>
    <xf numFmtId="166" fontId="2" fillId="2" borderId="17" xfId="1" applyNumberFormat="1" applyFont="1" applyFill="1" applyBorder="1" applyAlignment="1">
      <alignment horizontal="center" vertical="center"/>
    </xf>
    <xf numFmtId="167" fontId="2" fillId="2" borderId="17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1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center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="110" zoomScaleNormal="100" zoomScaleSheetLayoutView="110" workbookViewId="0">
      <selection activeCell="M3" sqref="M3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4.85546875" style="1" customWidth="1"/>
    <col min="4" max="4" width="9.28515625" style="2" customWidth="1"/>
    <col min="5" max="5" width="10" style="3" customWidth="1"/>
    <col min="6" max="6" width="8.85546875" style="4" customWidth="1"/>
    <col min="7" max="7" width="10.42578125" style="3" customWidth="1"/>
    <col min="8" max="8" width="7.85546875" style="4" customWidth="1"/>
    <col min="9" max="9" width="14" style="3" customWidth="1"/>
    <col min="10" max="10" width="8.28515625" style="4" customWidth="1"/>
    <col min="11" max="11" width="16" style="8" customWidth="1"/>
    <col min="12" max="12" width="22.28515625" style="1" customWidth="1"/>
    <col min="13" max="16384" width="9.140625" style="1"/>
  </cols>
  <sheetData>
    <row r="1" spans="1:13" x14ac:dyDescent="0.25">
      <c r="L1" s="5" t="s">
        <v>26</v>
      </c>
    </row>
    <row r="2" spans="1:13" x14ac:dyDescent="0.25">
      <c r="L2" s="5" t="s">
        <v>25</v>
      </c>
    </row>
    <row r="3" spans="1:13" x14ac:dyDescent="0.25">
      <c r="L3" s="30" t="s">
        <v>27</v>
      </c>
    </row>
    <row r="4" spans="1:13" x14ac:dyDescent="0.25">
      <c r="J4" s="29"/>
      <c r="L4" s="54"/>
    </row>
    <row r="5" spans="1:13" x14ac:dyDescent="0.25">
      <c r="F5" s="28"/>
      <c r="H5" s="28"/>
      <c r="I5" s="30"/>
      <c r="J5" s="30"/>
      <c r="K5" s="30"/>
    </row>
    <row r="6" spans="1:13" ht="39.75" customHeight="1" x14ac:dyDescent="0.25">
      <c r="A6" s="55" t="s">
        <v>24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3" ht="32.25" customHeight="1" thickBo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3" t="s">
        <v>23</v>
      </c>
    </row>
    <row r="8" spans="1:13" ht="22.5" customHeight="1" x14ac:dyDescent="0.25">
      <c r="A8" s="61" t="s">
        <v>0</v>
      </c>
      <c r="B8" s="64" t="s">
        <v>1</v>
      </c>
      <c r="C8" s="56" t="s">
        <v>19</v>
      </c>
      <c r="D8" s="67" t="s">
        <v>17</v>
      </c>
      <c r="E8" s="68"/>
      <c r="F8" s="68"/>
      <c r="G8" s="68"/>
      <c r="H8" s="68"/>
      <c r="I8" s="69"/>
      <c r="J8" s="70" t="s">
        <v>2</v>
      </c>
      <c r="K8" s="59"/>
      <c r="L8" s="59" t="s">
        <v>22</v>
      </c>
    </row>
    <row r="9" spans="1:13" ht="69" customHeight="1" x14ac:dyDescent="0.25">
      <c r="A9" s="62"/>
      <c r="B9" s="65"/>
      <c r="C9" s="57"/>
      <c r="D9" s="72" t="s">
        <v>14</v>
      </c>
      <c r="E9" s="73"/>
      <c r="F9" s="72" t="s">
        <v>15</v>
      </c>
      <c r="G9" s="73"/>
      <c r="H9" s="72" t="s">
        <v>16</v>
      </c>
      <c r="I9" s="73"/>
      <c r="J9" s="71"/>
      <c r="K9" s="60"/>
      <c r="L9" s="60"/>
    </row>
    <row r="10" spans="1:13" ht="44.25" customHeight="1" thickBot="1" x14ac:dyDescent="0.3">
      <c r="A10" s="63"/>
      <c r="B10" s="66"/>
      <c r="C10" s="58"/>
      <c r="D10" s="19" t="s">
        <v>13</v>
      </c>
      <c r="E10" s="20" t="s">
        <v>4</v>
      </c>
      <c r="F10" s="19" t="s">
        <v>13</v>
      </c>
      <c r="G10" s="20" t="s">
        <v>4</v>
      </c>
      <c r="H10" s="19" t="s">
        <v>13</v>
      </c>
      <c r="I10" s="20" t="s">
        <v>4</v>
      </c>
      <c r="J10" s="21" t="s">
        <v>3</v>
      </c>
      <c r="K10" s="22" t="s">
        <v>5</v>
      </c>
      <c r="L10" s="22" t="s">
        <v>21</v>
      </c>
    </row>
    <row r="11" spans="1:13" ht="16.5" thickBot="1" x14ac:dyDescent="0.3">
      <c r="A11" s="47">
        <v>1</v>
      </c>
      <c r="B11" s="48">
        <v>2</v>
      </c>
      <c r="C11" s="43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5">
        <v>9</v>
      </c>
      <c r="J11" s="46">
        <v>10</v>
      </c>
      <c r="K11" s="46" t="s">
        <v>18</v>
      </c>
      <c r="L11" s="46" t="s">
        <v>20</v>
      </c>
    </row>
    <row r="12" spans="1:13" ht="31.5" customHeight="1" x14ac:dyDescent="0.25">
      <c r="A12" s="34">
        <v>1</v>
      </c>
      <c r="B12" s="35" t="s">
        <v>7</v>
      </c>
      <c r="C12" s="50">
        <v>8706</v>
      </c>
      <c r="D12" s="36">
        <v>1</v>
      </c>
      <c r="E12" s="37">
        <f>ROUND(957.2*3.102*0.5,1)*D12</f>
        <v>1484.6</v>
      </c>
      <c r="F12" s="38">
        <v>0</v>
      </c>
      <c r="G12" s="37">
        <f>ROUND(957.2*3.102,1)*F12</f>
        <v>0</v>
      </c>
      <c r="H12" s="39">
        <v>5</v>
      </c>
      <c r="I12" s="40">
        <f>ROUND(957.2*3.102*0.65,1)*H12</f>
        <v>9650</v>
      </c>
      <c r="J12" s="41">
        <f t="shared" ref="J12:J17" si="0">D12+F12+H12</f>
        <v>6</v>
      </c>
      <c r="K12" s="42">
        <f t="shared" ref="K12:K17" si="1">E12+G12+I12</f>
        <v>11134.6</v>
      </c>
      <c r="L12" s="52">
        <f>ROUND(K12/12*1000/C12,4)</f>
        <v>106.57980000000001</v>
      </c>
      <c r="M12" s="49"/>
    </row>
    <row r="13" spans="1:13" ht="31.5" customHeight="1" x14ac:dyDescent="0.25">
      <c r="A13" s="10">
        <f>A12+1</f>
        <v>2</v>
      </c>
      <c r="B13" s="11" t="s">
        <v>8</v>
      </c>
      <c r="C13" s="50">
        <v>2582</v>
      </c>
      <c r="D13" s="23"/>
      <c r="E13" s="32">
        <f t="shared" ref="E13:E17" si="2">ROUND(957.2*3.102*0.5,1)*D13</f>
        <v>0</v>
      </c>
      <c r="F13" s="25"/>
      <c r="G13" s="32">
        <f t="shared" ref="G13:G17" si="3">ROUND(957.2*3.102,1)*F13</f>
        <v>0</v>
      </c>
      <c r="H13" s="25">
        <v>1</v>
      </c>
      <c r="I13" s="31">
        <f t="shared" ref="I13:I17" si="4">ROUND(957.2*3.102*0.65,1)*H13</f>
        <v>1930</v>
      </c>
      <c r="J13" s="26">
        <f t="shared" si="0"/>
        <v>1</v>
      </c>
      <c r="K13" s="27">
        <f t="shared" si="1"/>
        <v>1930</v>
      </c>
      <c r="L13" s="51">
        <f t="shared" ref="L13:L17" si="5">ROUND(K13/12*1000/C13,4)</f>
        <v>62.290199999999999</v>
      </c>
      <c r="M13" s="49"/>
    </row>
    <row r="14" spans="1:13" ht="31.5" customHeight="1" x14ac:dyDescent="0.25">
      <c r="A14" s="10">
        <f t="shared" ref="A14:A17" si="6">A13+1</f>
        <v>3</v>
      </c>
      <c r="B14" s="11" t="s">
        <v>9</v>
      </c>
      <c r="C14" s="50">
        <v>2169</v>
      </c>
      <c r="D14" s="23">
        <v>1</v>
      </c>
      <c r="E14" s="32">
        <f t="shared" si="2"/>
        <v>1484.6</v>
      </c>
      <c r="F14" s="24">
        <v>1</v>
      </c>
      <c r="G14" s="32">
        <f t="shared" si="3"/>
        <v>2969.2</v>
      </c>
      <c r="H14" s="25">
        <v>2</v>
      </c>
      <c r="I14" s="31">
        <f t="shared" si="4"/>
        <v>3860</v>
      </c>
      <c r="J14" s="26">
        <f t="shared" si="0"/>
        <v>4</v>
      </c>
      <c r="K14" s="27">
        <f t="shared" si="1"/>
        <v>8313.7999999999993</v>
      </c>
      <c r="L14" s="51">
        <f t="shared" si="5"/>
        <v>319.41759999999999</v>
      </c>
      <c r="M14" s="49"/>
    </row>
    <row r="15" spans="1:13" ht="31.5" customHeight="1" x14ac:dyDescent="0.25">
      <c r="A15" s="10">
        <f t="shared" si="6"/>
        <v>4</v>
      </c>
      <c r="B15" s="11" t="s">
        <v>10</v>
      </c>
      <c r="C15" s="50">
        <v>3892</v>
      </c>
      <c r="D15" s="23">
        <v>2</v>
      </c>
      <c r="E15" s="32">
        <f t="shared" si="2"/>
        <v>2969.2</v>
      </c>
      <c r="F15" s="25"/>
      <c r="G15" s="32">
        <f t="shared" si="3"/>
        <v>0</v>
      </c>
      <c r="H15" s="25"/>
      <c r="I15" s="31">
        <f t="shared" si="4"/>
        <v>0</v>
      </c>
      <c r="J15" s="26">
        <f t="shared" si="0"/>
        <v>2</v>
      </c>
      <c r="K15" s="27">
        <f t="shared" si="1"/>
        <v>2969.2</v>
      </c>
      <c r="L15" s="51">
        <f t="shared" si="5"/>
        <v>63.5749</v>
      </c>
      <c r="M15" s="49"/>
    </row>
    <row r="16" spans="1:13" ht="31.5" customHeight="1" x14ac:dyDescent="0.25">
      <c r="A16" s="10">
        <f t="shared" si="6"/>
        <v>5</v>
      </c>
      <c r="B16" s="11" t="s">
        <v>11</v>
      </c>
      <c r="C16" s="50">
        <v>7163</v>
      </c>
      <c r="D16" s="23"/>
      <c r="E16" s="32">
        <f t="shared" si="2"/>
        <v>0</v>
      </c>
      <c r="F16" s="24">
        <v>3</v>
      </c>
      <c r="G16" s="32">
        <f t="shared" si="3"/>
        <v>8907.5999999999985</v>
      </c>
      <c r="H16" s="25"/>
      <c r="I16" s="31">
        <f t="shared" si="4"/>
        <v>0</v>
      </c>
      <c r="J16" s="26">
        <f t="shared" si="0"/>
        <v>3</v>
      </c>
      <c r="K16" s="27">
        <f t="shared" si="1"/>
        <v>8907.5999999999985</v>
      </c>
      <c r="L16" s="51">
        <f t="shared" si="5"/>
        <v>103.6298</v>
      </c>
      <c r="M16" s="49"/>
    </row>
    <row r="17" spans="1:13" ht="31.5" customHeight="1" x14ac:dyDescent="0.25">
      <c r="A17" s="10">
        <f t="shared" si="6"/>
        <v>6</v>
      </c>
      <c r="B17" s="11" t="s">
        <v>12</v>
      </c>
      <c r="C17" s="50">
        <v>8444</v>
      </c>
      <c r="D17" s="23"/>
      <c r="E17" s="32">
        <f t="shared" si="2"/>
        <v>0</v>
      </c>
      <c r="F17" s="24">
        <v>2</v>
      </c>
      <c r="G17" s="32">
        <f t="shared" si="3"/>
        <v>5938.4</v>
      </c>
      <c r="H17" s="25"/>
      <c r="I17" s="31">
        <f t="shared" si="4"/>
        <v>0</v>
      </c>
      <c r="J17" s="26">
        <f t="shared" si="0"/>
        <v>2</v>
      </c>
      <c r="K17" s="27">
        <f t="shared" si="1"/>
        <v>5938.4</v>
      </c>
      <c r="L17" s="51">
        <f t="shared" si="5"/>
        <v>58.605699999999999</v>
      </c>
      <c r="M17" s="49"/>
    </row>
    <row r="18" spans="1:13" ht="15.75" thickBot="1" x14ac:dyDescent="0.3">
      <c r="A18" s="12"/>
      <c r="B18" s="13" t="s">
        <v>6</v>
      </c>
      <c r="C18" s="13"/>
      <c r="D18" s="14">
        <f t="shared" ref="D18:K18" si="7">SUM(D12:D17)</f>
        <v>4</v>
      </c>
      <c r="E18" s="33">
        <f t="shared" si="7"/>
        <v>5938.4</v>
      </c>
      <c r="F18" s="16">
        <f t="shared" si="7"/>
        <v>6</v>
      </c>
      <c r="G18" s="33">
        <f t="shared" si="7"/>
        <v>17815.199999999997</v>
      </c>
      <c r="H18" s="16">
        <f t="shared" si="7"/>
        <v>8</v>
      </c>
      <c r="I18" s="15">
        <f t="shared" si="7"/>
        <v>15440</v>
      </c>
      <c r="J18" s="17">
        <f t="shared" si="7"/>
        <v>18</v>
      </c>
      <c r="K18" s="18">
        <f t="shared" si="7"/>
        <v>39193.599999999999</v>
      </c>
      <c r="L18" s="18"/>
    </row>
    <row r="20" spans="1:13" x14ac:dyDescent="0.25">
      <c r="E20" s="6"/>
      <c r="F20" s="7"/>
      <c r="G20" s="6"/>
      <c r="H20" s="7"/>
      <c r="I20" s="6"/>
    </row>
    <row r="23" spans="1:13" ht="15.75" x14ac:dyDescent="0.25">
      <c r="B23" s="9"/>
      <c r="C23" s="9"/>
    </row>
  </sheetData>
  <mergeCells count="11">
    <mergeCell ref="A6:L6"/>
    <mergeCell ref="C8:C10"/>
    <mergeCell ref="L8:L9"/>
    <mergeCell ref="A7:K7"/>
    <mergeCell ref="A8:A10"/>
    <mergeCell ref="B8:B10"/>
    <mergeCell ref="D8:I8"/>
    <mergeCell ref="J8:K9"/>
    <mergeCell ref="D9:E9"/>
    <mergeCell ref="F9:G9"/>
    <mergeCell ref="H9:I9"/>
  </mergeCells>
  <pageMargins left="0.59055118110236227" right="0.39370078740157483" top="0.59055118110236227" bottom="0.59055118110236227" header="0.31496062992125984" footer="0.31496062992125984"/>
  <pageSetup paperSize="9" scale="85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(руб.)</vt:lpstr>
      <vt:lpstr>'ФАП (руб.)'!Область_печати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Казенцева О.И.</cp:lastModifiedBy>
  <cp:lastPrinted>2020-01-13T01:23:40Z</cp:lastPrinted>
  <dcterms:created xsi:type="dcterms:W3CDTF">2019-12-25T14:18:24Z</dcterms:created>
  <dcterms:modified xsi:type="dcterms:W3CDTF">2020-02-19T05:35:55Z</dcterms:modified>
</cp:coreProperties>
</file>