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zhan\Documents\Бажан проверки 2019\Запросы в МО\губернаторская пров\МОБ внеплановая\"/>
    </mc:Choice>
  </mc:AlternateContent>
  <bookViews>
    <workbookView xWindow="-120" yWindow="-120" windowWidth="29040" windowHeight="15840"/>
  </bookViews>
  <sheets>
    <sheet name="min_max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min_max!$A$1:$B$47</definedName>
    <definedName name="План_неотложка">[1]МОБ!$Q$88</definedName>
    <definedName name="СНЯТИЕ_ПЕРЕВЫСТ_УЧАСТКОВОСТЬ">'[2]МЭК И перевыст СМП'!#REF!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" l="1"/>
  <c r="C47" i="1"/>
  <c r="F47" i="1" s="1"/>
  <c r="D47" i="1"/>
  <c r="E30" i="1"/>
  <c r="E41" i="1"/>
  <c r="D41" i="1"/>
  <c r="D40" i="1"/>
  <c r="C40" i="1"/>
  <c r="C41" i="1" l="1"/>
  <c r="F41" i="1" s="1"/>
  <c r="D38" i="1"/>
  <c r="C38" i="1"/>
  <c r="D24" i="1"/>
  <c r="C33" i="1"/>
  <c r="D31" i="1"/>
  <c r="E40" i="1"/>
  <c r="F40" i="1"/>
  <c r="E47" i="1"/>
  <c r="F43" i="1"/>
  <c r="D25" i="1"/>
  <c r="C27" i="1"/>
  <c r="D27" i="1" s="1"/>
  <c r="C32" i="1"/>
  <c r="F32" i="1" s="1"/>
  <c r="D19" i="1"/>
  <c r="C19" i="1"/>
  <c r="D20" i="1"/>
  <c r="C20" i="1"/>
  <c r="F20" i="1" s="1"/>
  <c r="D16" i="1"/>
  <c r="C16" i="1"/>
  <c r="F16" i="1" s="1"/>
  <c r="D18" i="1"/>
  <c r="C18" i="1"/>
  <c r="F18" i="1" s="1"/>
  <c r="D17" i="1"/>
  <c r="C17" i="1"/>
  <c r="F17" i="1" s="1"/>
  <c r="D9" i="1"/>
  <c r="C9" i="1"/>
  <c r="C10" i="1"/>
  <c r="F10" i="1" s="1"/>
  <c r="D12" i="1"/>
  <c r="D11" i="1"/>
  <c r="C11" i="1"/>
  <c r="F11" i="1" s="1"/>
  <c r="C12" i="1"/>
  <c r="F12" i="1" s="1"/>
  <c r="C13" i="1"/>
  <c r="F13" i="1" s="1"/>
  <c r="F38" i="1" l="1"/>
  <c r="E38" i="1"/>
  <c r="C45" i="1"/>
  <c r="C24" i="1"/>
  <c r="E24" i="1" s="1"/>
  <c r="C25" i="1"/>
  <c r="E25" i="1" s="1"/>
  <c r="D26" i="1"/>
  <c r="D33" i="1"/>
  <c r="E33" i="1" s="1"/>
  <c r="C31" i="1"/>
  <c r="F31" i="1" s="1"/>
  <c r="C30" i="1"/>
  <c r="F30" i="1" s="1"/>
  <c r="D30" i="1"/>
  <c r="C34" i="1"/>
  <c r="D34" i="1"/>
  <c r="F27" i="1"/>
  <c r="F33" i="1"/>
  <c r="D32" i="1"/>
  <c r="D39" i="1"/>
  <c r="D13" i="1"/>
  <c r="D10" i="1"/>
  <c r="E9" i="1"/>
  <c r="F9" i="1"/>
  <c r="E19" i="1"/>
  <c r="F19" i="1"/>
  <c r="E17" i="1"/>
  <c r="E18" i="1"/>
  <c r="E16" i="1"/>
  <c r="E20" i="1"/>
  <c r="E11" i="1"/>
  <c r="E12" i="1"/>
  <c r="E31" i="1" l="1"/>
  <c r="D46" i="1"/>
  <c r="C46" i="1"/>
  <c r="F24" i="1"/>
  <c r="F25" i="1"/>
  <c r="C26" i="1"/>
  <c r="F34" i="1"/>
  <c r="E34" i="1"/>
  <c r="C39" i="1"/>
  <c r="F44" i="1"/>
  <c r="C37" i="1" l="1"/>
  <c r="F46" i="1"/>
  <c r="E46" i="1"/>
  <c r="E26" i="1"/>
  <c r="F26" i="1"/>
  <c r="D28" i="1"/>
  <c r="D45" i="1"/>
  <c r="F45" i="1"/>
  <c r="F39" i="1"/>
  <c r="E39" i="1"/>
  <c r="E44" i="1"/>
  <c r="F37" i="1" l="1"/>
  <c r="E37" i="1"/>
  <c r="C28" i="1"/>
  <c r="F28" i="1" l="1"/>
  <c r="E28" i="1"/>
</calcChain>
</file>

<file path=xl/sharedStrings.xml><?xml version="1.0" encoding="utf-8"?>
<sst xmlns="http://schemas.openxmlformats.org/spreadsheetml/2006/main" count="48" uniqueCount="28">
  <si>
    <t>Врачи</t>
  </si>
  <si>
    <t>Медицинская сестра палатная</t>
  </si>
  <si>
    <t>Медицинский лабораторный техник</t>
  </si>
  <si>
    <t>Фельдшер-лаборант</t>
  </si>
  <si>
    <t>Старшая медицинская сестра-анестезист</t>
  </si>
  <si>
    <t>Старшая медицинская сестра</t>
  </si>
  <si>
    <t xml:space="preserve">Медицинский регистратор </t>
  </si>
  <si>
    <t>Санитар (палатный)</t>
  </si>
  <si>
    <t>Санитар</t>
  </si>
  <si>
    <t xml:space="preserve">Средний медицинский персонал </t>
  </si>
  <si>
    <t xml:space="preserve">Младший медицинский  персонал </t>
  </si>
  <si>
    <t>Информация ГБУЗ МОБ в руб.</t>
  </si>
  <si>
    <t>Данные проверки ТФОМС</t>
  </si>
  <si>
    <t>Наименование должности</t>
  </si>
  <si>
    <t>Расхождения</t>
  </si>
  <si>
    <t>основная должность</t>
  </si>
  <si>
    <t>совместительство</t>
  </si>
  <si>
    <t>Средняя заработная плата</t>
  </si>
  <si>
    <t>Санитар (палатная инф) кастелянша</t>
  </si>
  <si>
    <t>Санитар (санитар палатный)</t>
  </si>
  <si>
    <t>ГБУЗ "Магаданская областная больница"</t>
  </si>
  <si>
    <t xml:space="preserve"> минимальная заработная плата </t>
  </si>
  <si>
    <t xml:space="preserve"> максимальная заработная плата </t>
  </si>
  <si>
    <t xml:space="preserve">минимальная заработная плата </t>
  </si>
  <si>
    <t xml:space="preserve">максимальная заработная плата </t>
  </si>
  <si>
    <t>Врач</t>
  </si>
  <si>
    <t>Заведущий отделением (врач совместительство)</t>
  </si>
  <si>
    <t xml:space="preserve">Кастелянша с совместительством Санитар (палатный)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</si>
</sst>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_ ;\-#,##0.00\ "/>
  </numFmts>
  <fonts count="11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 applyAlignment="1" applyProtection="1">
      <alignment horizontal="center" wrapText="1"/>
      <protection locked="0"/>
    </xf>
    <xf numFmtId="43" fontId="8" fillId="0" borderId="1" xfId="2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3" fontId="2" fillId="0" borderId="1" xfId="2" applyFont="1" applyBorder="1" applyAlignment="1">
      <alignment horizontal="center" vertical="center"/>
    </xf>
    <xf numFmtId="164" fontId="2" fillId="0" borderId="1" xfId="2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3" fontId="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0" fillId="0" borderId="0" xfId="0" applyNumberFormat="1" applyFill="1" applyBorder="1"/>
    <xf numFmtId="0" fontId="0" fillId="0" borderId="0" xfId="0" applyFill="1" applyBorder="1"/>
    <xf numFmtId="49" fontId="10" fillId="0" borderId="4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/>
    </xf>
    <xf numFmtId="43" fontId="2" fillId="0" borderId="6" xfId="2" applyFont="1" applyBorder="1" applyAlignment="1">
      <alignment horizontal="center" vertical="center"/>
    </xf>
    <xf numFmtId="164" fontId="2" fillId="0" borderId="6" xfId="2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3" fillId="0" borderId="0" xfId="0" applyNumberFormat="1" applyFont="1" applyAlignment="1" applyProtection="1">
      <alignment horizontal="center"/>
      <protection locked="0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43" fontId="2" fillId="0" borderId="5" xfId="2" applyFont="1" applyBorder="1" applyAlignment="1">
      <alignment horizontal="center" vertical="center"/>
    </xf>
  </cellXfs>
  <cellStyles count="3">
    <cellStyle name="Обычный" xfId="0" builtinId="0"/>
    <cellStyle name="Обычный 2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86;&#1090;&#1076;&#1077;&#1083;%20&#1058;&#1055;&#1054;&#1052;&#1057;\!!!&#1054;&#1058;&#1063;&#1045;&#1058;&#1067;!!!\&#1040;&#1053;&#1040;&#1051;&#1048;&#1047;%20&#1042;&#1067;&#1055;&#1054;&#1051;&#1053;&#1045;&#1053;&#1048;&#1071;%20&#1054;&#1041;&#1066;&#1045;&#1052;&#1054;&#1042;\&#1040;&#1053;&#1040;&#1051;&#1048;&#1047;%202019\06.%20&#1048;&#1102;&#1085;&#1100;\&#1053;&#1086;&#1074;&#1072;&#1103;%20&#1087;&#1072;&#1087;&#1082;&#1072;\&#1044;&#1083;&#1103;%20&#1072;&#1085;&#1072;&#1083;&#1080;&#1079;&#1072;%20&#1085;&#1077;&#1086;&#1090;&#1083;&#1086;&#1078;&#1082;&#10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86;&#1090;&#1076;&#1077;&#1083;%20&#1058;&#1055;&#1054;&#1052;&#1057;\!!!&#1054;&#1058;&#1063;&#1045;&#1058;&#1067;!!!\&#1040;&#1053;&#1040;&#1051;&#1048;&#1047;%20&#1042;&#1067;&#1055;&#1054;&#1051;&#1053;&#1045;&#1053;&#1048;&#1071;%20&#1054;&#1041;&#1066;&#1045;&#1052;&#1054;&#1042;\&#1040;&#1053;&#1040;&#1051;&#1048;&#1047;%202019\06.%20&#1048;&#1102;&#1085;&#1100;\6.%20&#1054;&#1041;&#1066;&#1025;&#1052;&#1067;%20%20&#1042;&#1099;&#1087;&#1086;&#1083;&#1077;&#1085;&#1080;&#1077;%20&#1086;&#1073;&#1098;&#1077;&#1084;&#1085;&#1099;&#1093;%20%20&#1071;&#1053;&#1042;&#1040;&#1056;&#1068;-&#1048;&#1070;&#1053;&#1068;%202019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4;&#1085;&#1077;&#1087;&#1083;&#1072;&#1085;&#1086;&#1074;&#1072;&#1103;%20&#1052;&#1054;&#1041;%20&#1047;&#1055;%20&#1084;&#1080;&#1085;&#1080;&#1084;%20&#1074;&#1088;&#1072;&#1095;&#108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4;&#1085;&#1077;&#1087;&#1083;&#1072;&#1085;&#1086;&#1074;&#1072;&#1103;%20&#1052;&#1054;&#1041;%20&#1047;&#1055;%20&#1052;&#1040;&#1050;&#1057;%20&#1074;&#1088;&#1072;&#1095;&#1080;%20&#1042;&#1054;&#1042;&#1063;&#1045;&#1053;&#1050;&#105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4;&#1085;&#1077;&#1087;&#1083;&#1072;&#1085;&#1086;&#1074;&#1072;&#1103;%20&#1089;&#1088;&#1077;&#1076;&#1085;&#1080;&#1081;%20&#1084;&#1080;&#1085;&#1080;&#1084;&#1091;&#108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4;&#1085;&#1077;&#1087;&#1083;&#1072;&#1085;&#1086;&#1074;&#1072;&#1103;%20&#1052;&#1054;&#1041;%20&#1089;&#1088;&#1077;&#1076;%20&#1084;&#1072;&#1082;&#1089;&#1080;&#1084;&#1091;&#1084;%20&#1103;&#1082;&#1086;&#1074;&#1083;%2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4;&#1083;&#1072;&#1076;&#1096;&#1080;&#1081;%20-&#1084;&#1080;&#1085;&#1080;&#1084;&#1072;&#1083;.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4;&#1083;&#1072;&#1076;&#1096;&#1080;&#1081;%20-%20&#1084;&#1072;&#1082;&#1089;&#1080;&#1084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МОБ"/>
      <sheetName val="Лист3"/>
    </sheetNames>
    <sheetDataSet>
      <sheetData sheetId="0" refreshError="1"/>
      <sheetData sheetId="1">
        <row r="88">
          <cell r="Q88">
            <v>23771.849999999995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Ртовая"/>
      <sheetName val="ПЛАН"/>
      <sheetName val="ДИСПАН-ЦИЯ"/>
      <sheetName val="ДИСПАН-ЦИЯ (СОГАЗ)"/>
      <sheetName val="ДИСПАН-ЦИЯ (Саха)"/>
      <sheetName val="ИССЛЕД-НИЯ"/>
      <sheetName val="КС+ДС СВОД"/>
      <sheetName val="КС+ДС (ТФОМС)"/>
      <sheetName val="КС+ДС (ИНОГ)"/>
      <sheetName val="АМП СВОД"/>
      <sheetName val="АМП (ТФОМС)"/>
      <sheetName val="АМП (ИНОГ)"/>
      <sheetName val="СМП (ИНОГОР)"/>
      <sheetName val="ДЕНЬГИ-2019"/>
      <sheetName val="СВОД ИНОГОРОД"/>
      <sheetName val="УДЕРЖ"/>
      <sheetName val="АМП ПОДУШ"/>
      <sheetName val="КС ПОДУШ"/>
      <sheetName val="ДН ПОДУШ"/>
      <sheetName val="СМП ПОДУШ"/>
      <sheetName val="МЭК и первыст АМП"/>
      <sheetName val="МЭК и первыст КС"/>
      <sheetName val="МЭК и первыст ДН"/>
      <sheetName val="МЭК И перевыст СМП"/>
      <sheetName val="МОБ"/>
      <sheetName val="МООД"/>
      <sheetName val="ТАЛАЯ"/>
      <sheetName val="МЕДПРОФ"/>
      <sheetName val="ДЕТ БОЛЬН"/>
      <sheetName val="РОДДОМ"/>
      <sheetName val="ИНФЕКЦИОН"/>
      <sheetName val="АВИАМЕД"/>
      <sheetName val="П №1"/>
      <sheetName val="ИССЛЕД П № 1"/>
      <sheetName val="П №2"/>
      <sheetName val="П №3"/>
      <sheetName val="СТОМАТОЛ"/>
      <sheetName val="ОЛА"/>
      <sheetName val="ОМСУКЧАН"/>
      <sheetName val="СРЕДНЕКАН"/>
      <sheetName val="СУСУМАН"/>
      <sheetName val="ТЕНЬКА"/>
      <sheetName val="ХАСЫН"/>
      <sheetName val="ЯГОДНОЕ"/>
      <sheetName val="ВИТА"/>
      <sheetName val="ВИТА-ДЕНТ"/>
      <sheetName val="ДАНТИСТ"/>
      <sheetName val="ДАНТИСТ-ПЛЮС"/>
      <sheetName val="ДАНТИСТ ХХI"/>
      <sheetName val="ДОК ВЕБЕР"/>
      <sheetName val="КРИСТАЛЛ-СТОМА"/>
      <sheetName val="МОЙ ДОКТОР"/>
      <sheetName val="МРТ-МАГАДАН"/>
      <sheetName val="КРИСТАЛЛ"/>
      <sheetName val="ЮНИЛАБ-Хаб"/>
      <sheetName val="ЭКО-ЦЕНТР"/>
      <sheetName val="ЦЕНТР СЕМЕЙН МЕД-НЫ"/>
      <sheetName val="ОКБ Владивосток РЖД"/>
      <sheetName val="ДЕНЬГИ-2019 (2)"/>
      <sheetName val="контроль"/>
      <sheetName val="КС"/>
      <sheetName val="АМП"/>
      <sheetName val="образец"/>
    </sheetNames>
    <sheetDataSet>
      <sheetData sheetId="0">
        <row r="2">
          <cell r="C2">
            <v>6</v>
          </cell>
        </row>
      </sheetData>
      <sheetData sheetId="1">
        <row r="7">
          <cell r="U7">
            <v>1427005.9100000001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ач Гейдаров"/>
      <sheetName val="Врач Беломестнов"/>
      <sheetName val="Врач Золотуева"/>
      <sheetName val="Врач Круглова"/>
      <sheetName val="Врач Подставкина"/>
    </sheetNames>
    <sheetDataSet>
      <sheetData sheetId="0">
        <row r="16">
          <cell r="I16">
            <v>71140.239999999991</v>
          </cell>
        </row>
        <row r="28">
          <cell r="I28">
            <v>105329.075</v>
          </cell>
        </row>
      </sheetData>
      <sheetData sheetId="1">
        <row r="35">
          <cell r="C35">
            <v>104865.05666666666</v>
          </cell>
        </row>
        <row r="37">
          <cell r="C37">
            <v>116931.29</v>
          </cell>
        </row>
      </sheetData>
      <sheetData sheetId="2">
        <row r="29">
          <cell r="C29">
            <v>63194.140000000007</v>
          </cell>
        </row>
      </sheetData>
      <sheetData sheetId="3">
        <row r="34">
          <cell r="C34">
            <v>82546.753333333341</v>
          </cell>
        </row>
      </sheetData>
      <sheetData sheetId="4">
        <row r="15">
          <cell r="G15">
            <v>91696.366666666654</v>
          </cell>
        </row>
        <row r="25">
          <cell r="G25">
            <v>104950.3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ач Попов"/>
      <sheetName val="Воропаев"/>
      <sheetName val="Врач Комаров"/>
      <sheetName val="Врач Ахметкужин"/>
      <sheetName val="Орлова"/>
    </sheetNames>
    <sheetDataSet>
      <sheetData sheetId="0">
        <row r="21">
          <cell r="O21">
            <v>105073.41772727272</v>
          </cell>
        </row>
        <row r="46">
          <cell r="O46">
            <v>151822.51136363635</v>
          </cell>
        </row>
      </sheetData>
      <sheetData sheetId="1">
        <row r="34">
          <cell r="P34">
            <v>231815.61545454545</v>
          </cell>
        </row>
        <row r="56">
          <cell r="P56">
            <v>276868.82636363636</v>
          </cell>
        </row>
      </sheetData>
      <sheetData sheetId="2">
        <row r="23">
          <cell r="O23">
            <v>262995.86000000004</v>
          </cell>
        </row>
        <row r="36">
          <cell r="O36">
            <v>287980.63272727275</v>
          </cell>
        </row>
      </sheetData>
      <sheetData sheetId="3">
        <row r="18">
          <cell r="H18">
            <v>114201.51999999999</v>
          </cell>
        </row>
        <row r="31">
          <cell r="H31">
            <v>123176.6825</v>
          </cell>
        </row>
      </sheetData>
      <sheetData sheetId="4">
        <row r="24">
          <cell r="O24">
            <v>268037.22727272724</v>
          </cell>
        </row>
        <row r="46">
          <cell r="O46">
            <v>283184.67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с  тюкалова"/>
      <sheetName val="мс  Харисова"/>
      <sheetName val="мед регАлпеева"/>
      <sheetName val="ст. мс  Лихачева "/>
      <sheetName val="мс  тихоненко"/>
    </sheetNames>
    <sheetDataSet>
      <sheetData sheetId="0">
        <row r="32">
          <cell r="P32">
            <v>39835.164545454543</v>
          </cell>
        </row>
        <row r="58">
          <cell r="P58">
            <v>61790.478181818173</v>
          </cell>
        </row>
      </sheetData>
      <sheetData sheetId="1">
        <row r="49">
          <cell r="M49">
            <v>34161.034626168221</v>
          </cell>
        </row>
      </sheetData>
      <sheetData sheetId="2">
        <row r="21">
          <cell r="J21">
            <v>29946.79</v>
          </cell>
        </row>
        <row r="50">
          <cell r="J50">
            <v>39892.800000000003</v>
          </cell>
        </row>
      </sheetData>
      <sheetData sheetId="3">
        <row r="37">
          <cell r="N37">
            <v>44792.90136363636</v>
          </cell>
        </row>
        <row r="53">
          <cell r="N53">
            <v>61347.025909090902</v>
          </cell>
        </row>
      </sheetData>
      <sheetData sheetId="4">
        <row r="30">
          <cell r="I30">
            <v>31453.620999999999</v>
          </cell>
        </row>
        <row r="48">
          <cell r="I48">
            <v>57358.760500000004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лексеева Т.А."/>
      <sheetName val="Дедикова М.В."/>
      <sheetName val="Югова И.Б."/>
      <sheetName val="Иорх Т.А."/>
      <sheetName val="Стряпан Е.Н."/>
    </sheetNames>
    <sheetDataSet>
      <sheetData sheetId="0">
        <row r="22">
          <cell r="H22">
            <v>94911.115000000005</v>
          </cell>
        </row>
        <row r="33">
          <cell r="H33">
            <v>3421.6418750000003</v>
          </cell>
        </row>
        <row r="35">
          <cell r="H35">
            <v>98332.759374999994</v>
          </cell>
        </row>
      </sheetData>
      <sheetData sheetId="1">
        <row r="29">
          <cell r="N29">
            <v>71975.653000000006</v>
          </cell>
        </row>
        <row r="59">
          <cell r="N59">
            <v>107102.14375</v>
          </cell>
        </row>
      </sheetData>
      <sheetData sheetId="2">
        <row r="22">
          <cell r="J22">
            <v>73015.502000000008</v>
          </cell>
        </row>
        <row r="36">
          <cell r="J36">
            <v>86458.284062499995</v>
          </cell>
        </row>
      </sheetData>
      <sheetData sheetId="3">
        <row r="31">
          <cell r="H31">
            <v>115759.54531249999</v>
          </cell>
        </row>
      </sheetData>
      <sheetData sheetId="4">
        <row r="21">
          <cell r="S21">
            <v>85607.417499999996</v>
          </cell>
        </row>
        <row r="35">
          <cell r="P35">
            <v>95252.247386363641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анит Зыбина"/>
      <sheetName val="Яблонская"/>
      <sheetName val="санит Ильин"/>
      <sheetName val="санит Терехова"/>
      <sheetName val="санит Кронгардт"/>
      <sheetName val="Лист2"/>
      <sheetName val="Лист1"/>
    </sheetNames>
    <sheetDataSet>
      <sheetData sheetId="0">
        <row r="19">
          <cell r="N19">
            <v>40197.851818181814</v>
          </cell>
        </row>
        <row r="38">
          <cell r="N38">
            <v>55005.236363636359</v>
          </cell>
        </row>
      </sheetData>
      <sheetData sheetId="1">
        <row r="22">
          <cell r="N22">
            <v>60374.154545454541</v>
          </cell>
        </row>
        <row r="54">
          <cell r="N54">
            <v>71598.001818181816</v>
          </cell>
        </row>
      </sheetData>
      <sheetData sheetId="2">
        <row r="21">
          <cell r="N21">
            <v>59212.935454545448</v>
          </cell>
        </row>
        <row r="45">
          <cell r="N45">
            <v>74074.20636363636</v>
          </cell>
        </row>
      </sheetData>
      <sheetData sheetId="3">
        <row r="21">
          <cell r="I21">
            <v>30638.39</v>
          </cell>
        </row>
        <row r="33">
          <cell r="I33">
            <v>40493.642500000002</v>
          </cell>
        </row>
      </sheetData>
      <sheetData sheetId="4">
        <row r="22">
          <cell r="I22">
            <v>40410.81</v>
          </cell>
        </row>
        <row r="34">
          <cell r="I34">
            <v>9012.89</v>
          </cell>
        </row>
        <row r="35">
          <cell r="I35">
            <v>49423.7</v>
          </cell>
        </row>
      </sheetData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ыбарева"/>
      <sheetName val="Белоцерковская"/>
      <sheetName val="Паращукова"/>
      <sheetName val="Раджабова"/>
      <sheetName val="Гончарова"/>
    </sheetNames>
    <sheetDataSet>
      <sheetData sheetId="0">
        <row r="24">
          <cell r="N24">
            <v>270402.60000000003</v>
          </cell>
        </row>
      </sheetData>
      <sheetData sheetId="1">
        <row r="21">
          <cell r="E21">
            <v>222528.96</v>
          </cell>
        </row>
      </sheetData>
      <sheetData sheetId="2">
        <row r="33">
          <cell r="I33">
            <v>68105.676250000004</v>
          </cell>
        </row>
      </sheetData>
      <sheetData sheetId="3">
        <row r="23">
          <cell r="I23">
            <v>52980.021249999998</v>
          </cell>
        </row>
        <row r="30">
          <cell r="I30">
            <v>58106.721249999995</v>
          </cell>
        </row>
      </sheetData>
      <sheetData sheetId="4">
        <row r="23">
          <cell r="I23">
            <v>59163.932500000003</v>
          </cell>
        </row>
        <row r="38">
          <cell r="I38">
            <v>69583.532500000001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2:I47"/>
  <sheetViews>
    <sheetView tabSelected="1" zoomScale="89" zoomScaleNormal="89" workbookViewId="0">
      <selection activeCell="D51" sqref="D51"/>
    </sheetView>
  </sheetViews>
  <sheetFormatPr defaultRowHeight="15" x14ac:dyDescent="0.25"/>
  <cols>
    <col min="1" max="1" width="26.85546875" customWidth="1"/>
    <col min="2" max="2" width="15.85546875" customWidth="1"/>
    <col min="3" max="3" width="17.5703125" customWidth="1"/>
    <col min="4" max="4" width="16.140625" customWidth="1"/>
    <col min="5" max="5" width="15.28515625" customWidth="1"/>
    <col min="6" max="6" width="18.140625" customWidth="1"/>
    <col min="8" max="8" width="13.140625" customWidth="1"/>
  </cols>
  <sheetData>
    <row r="2" spans="1:9" x14ac:dyDescent="0.25">
      <c r="A2" s="26"/>
      <c r="B2" s="26"/>
      <c r="C2" s="1"/>
      <c r="D2" s="1"/>
      <c r="E2" s="1"/>
      <c r="F2" s="1"/>
      <c r="G2" s="1"/>
    </row>
    <row r="3" spans="1:9" x14ac:dyDescent="0.25">
      <c r="A3" s="25" t="s">
        <v>20</v>
      </c>
      <c r="B3" s="25"/>
      <c r="C3" s="25"/>
      <c r="D3" s="25"/>
      <c r="E3" s="25"/>
      <c r="F3" s="25"/>
    </row>
    <row r="4" spans="1:9" x14ac:dyDescent="0.25">
      <c r="A4" s="25"/>
      <c r="B4" s="25"/>
      <c r="C4" s="25"/>
      <c r="D4" s="25"/>
      <c r="E4" s="25"/>
      <c r="F4" s="25"/>
    </row>
    <row r="5" spans="1:9" ht="52.5" customHeight="1" x14ac:dyDescent="0.25">
      <c r="A5" s="27" t="s">
        <v>13</v>
      </c>
      <c r="B5" s="7" t="s">
        <v>11</v>
      </c>
      <c r="C5" s="20" t="s">
        <v>12</v>
      </c>
      <c r="D5" s="21"/>
      <c r="E5" s="22"/>
      <c r="F5" s="23" t="s">
        <v>14</v>
      </c>
    </row>
    <row r="6" spans="1:9" ht="64.5" customHeight="1" x14ac:dyDescent="0.25">
      <c r="A6" s="28"/>
      <c r="B6" s="7" t="s">
        <v>17</v>
      </c>
      <c r="C6" s="19" t="s">
        <v>17</v>
      </c>
      <c r="D6" s="18" t="s">
        <v>15</v>
      </c>
      <c r="E6" s="18" t="s">
        <v>16</v>
      </c>
      <c r="F6" s="24"/>
    </row>
    <row r="7" spans="1:9" ht="16.5" customHeight="1" x14ac:dyDescent="0.25">
      <c r="A7" s="34" t="s">
        <v>0</v>
      </c>
      <c r="B7" s="35"/>
      <c r="C7" s="35"/>
      <c r="D7" s="35"/>
      <c r="E7" s="35"/>
      <c r="F7" s="36"/>
    </row>
    <row r="8" spans="1:9" ht="31.5" customHeight="1" x14ac:dyDescent="0.25">
      <c r="A8" s="37" t="s">
        <v>23</v>
      </c>
      <c r="B8" s="38"/>
      <c r="C8" s="38"/>
      <c r="D8" s="38"/>
      <c r="E8" s="38"/>
      <c r="F8" s="39"/>
    </row>
    <row r="9" spans="1:9" ht="18.75" x14ac:dyDescent="0.25">
      <c r="A9" s="3" t="s">
        <v>25</v>
      </c>
      <c r="B9" s="8">
        <v>52364</v>
      </c>
      <c r="C9" s="9">
        <f>'[3]Врач Подставкина'!$G$25</f>
        <v>104950.3</v>
      </c>
      <c r="D9" s="9">
        <f>'[3]Врач Подставкина'!$G$15</f>
        <v>91696.366666666654</v>
      </c>
      <c r="E9" s="9">
        <f>C9-D9</f>
        <v>13253.933333333349</v>
      </c>
      <c r="F9" s="5">
        <f>B9-C9</f>
        <v>-52586.3</v>
      </c>
    </row>
    <row r="10" spans="1:9" ht="42" customHeight="1" x14ac:dyDescent="0.25">
      <c r="A10" s="3" t="s">
        <v>25</v>
      </c>
      <c r="B10" s="4">
        <v>53905.8235286458</v>
      </c>
      <c r="C10" s="5">
        <f>'[3]Врач Круглова'!$C$34</f>
        <v>82546.753333333341</v>
      </c>
      <c r="D10" s="5">
        <f>C10</f>
        <v>82546.753333333341</v>
      </c>
      <c r="E10" s="6">
        <v>0</v>
      </c>
      <c r="F10" s="5">
        <f>B10-C10</f>
        <v>-28640.929804687541</v>
      </c>
    </row>
    <row r="11" spans="1:9" ht="18.75" x14ac:dyDescent="0.25">
      <c r="A11" s="3" t="s">
        <v>25</v>
      </c>
      <c r="B11" s="4">
        <v>54732.935833333329</v>
      </c>
      <c r="C11" s="5">
        <f>'[3]Врач Беломестнов'!$C$37</f>
        <v>116931.29</v>
      </c>
      <c r="D11" s="5">
        <f>'[3]Врач Беломестнов'!$C$35</f>
        <v>104865.05666666666</v>
      </c>
      <c r="E11" s="5">
        <f>C11-D11</f>
        <v>12066.233333333337</v>
      </c>
      <c r="F11" s="5">
        <f>B11-C11</f>
        <v>-62198.354166666664</v>
      </c>
    </row>
    <row r="12" spans="1:9" ht="18.75" x14ac:dyDescent="0.25">
      <c r="A12" s="3" t="s">
        <v>25</v>
      </c>
      <c r="B12" s="4">
        <v>61654.874666666663</v>
      </c>
      <c r="C12" s="5">
        <f>'[3]Врач Гейдаров'!$I$28</f>
        <v>105329.075</v>
      </c>
      <c r="D12" s="5">
        <f>'[3]Врач Гейдаров'!$I$16</f>
        <v>71140.239999999991</v>
      </c>
      <c r="E12" s="5">
        <f>C12-D12</f>
        <v>34188.835000000006</v>
      </c>
      <c r="F12" s="5">
        <f>B12-C12</f>
        <v>-43674.200333333334</v>
      </c>
    </row>
    <row r="13" spans="1:9" ht="18.75" x14ac:dyDescent="0.25">
      <c r="A13" s="3" t="s">
        <v>25</v>
      </c>
      <c r="B13" s="4">
        <v>63451.026747967473</v>
      </c>
      <c r="C13" s="5">
        <f>'[3]Врач Золотуева'!$C$29</f>
        <v>63194.140000000007</v>
      </c>
      <c r="D13" s="5">
        <f>C13</f>
        <v>63194.140000000007</v>
      </c>
      <c r="E13" s="6">
        <v>0</v>
      </c>
      <c r="F13" s="5">
        <f>B13-C13</f>
        <v>256.88674796746636</v>
      </c>
    </row>
    <row r="14" spans="1:9" ht="18.75" x14ac:dyDescent="0.25">
      <c r="A14" s="14"/>
      <c r="B14" s="15"/>
      <c r="C14" s="16"/>
      <c r="D14" s="16"/>
      <c r="E14" s="17"/>
      <c r="F14" s="46"/>
    </row>
    <row r="15" spans="1:9" ht="31.5" customHeight="1" x14ac:dyDescent="0.25">
      <c r="A15" s="37" t="s">
        <v>24</v>
      </c>
      <c r="B15" s="38"/>
      <c r="C15" s="38"/>
      <c r="D15" s="38"/>
      <c r="E15" s="38"/>
      <c r="F15" s="39"/>
      <c r="H15" s="12"/>
      <c r="I15" s="13"/>
    </row>
    <row r="16" spans="1:9" ht="39.75" customHeight="1" x14ac:dyDescent="0.25">
      <c r="A16" s="3" t="s">
        <v>25</v>
      </c>
      <c r="B16" s="4">
        <v>348226.00222222222</v>
      </c>
      <c r="C16" s="5">
        <f>'[4]Врач Комаров'!$O$36</f>
        <v>287980.63272727275</v>
      </c>
      <c r="D16" s="5">
        <f>'[4]Врач Комаров'!$O$23</f>
        <v>262995.86000000004</v>
      </c>
      <c r="E16" s="5">
        <f>C16-D16</f>
        <v>24984.772727272706</v>
      </c>
      <c r="F16" s="5">
        <f>B16-C16</f>
        <v>60245.369494949467</v>
      </c>
      <c r="H16" s="12"/>
      <c r="I16" s="13"/>
    </row>
    <row r="17" spans="1:9" ht="60.75" customHeight="1" x14ac:dyDescent="0.25">
      <c r="A17" s="3" t="s">
        <v>26</v>
      </c>
      <c r="B17" s="4">
        <v>363296.4668912529</v>
      </c>
      <c r="C17" s="5">
        <f>[4]Орлова!$O$46</f>
        <v>283184.67</v>
      </c>
      <c r="D17" s="5">
        <f>[4]Орлова!$O$24</f>
        <v>268037.22727272724</v>
      </c>
      <c r="E17" s="5">
        <f>C17-D17</f>
        <v>15147.442727272748</v>
      </c>
      <c r="F17" s="5">
        <f>B17-C17</f>
        <v>80111.796891252918</v>
      </c>
      <c r="H17" s="12"/>
      <c r="I17" s="13"/>
    </row>
    <row r="18" spans="1:9" ht="36" customHeight="1" x14ac:dyDescent="0.25">
      <c r="A18" s="3" t="s">
        <v>25</v>
      </c>
      <c r="B18" s="4">
        <v>391774.65888888884</v>
      </c>
      <c r="C18" s="5">
        <f>'[4]Врач Ахметкужин'!$H$31</f>
        <v>123176.6825</v>
      </c>
      <c r="D18" s="5">
        <f>'[4]Врач Ахметкужин'!$H$18</f>
        <v>114201.51999999999</v>
      </c>
      <c r="E18" s="5">
        <f>C18-D18</f>
        <v>8975.1625000000058</v>
      </c>
      <c r="F18" s="2">
        <f>B18-C18</f>
        <v>268597.97638888884</v>
      </c>
      <c r="H18" s="12"/>
      <c r="I18" s="13"/>
    </row>
    <row r="19" spans="1:9" ht="34.5" customHeight="1" x14ac:dyDescent="0.25">
      <c r="A19" s="3" t="s">
        <v>25</v>
      </c>
      <c r="B19" s="4">
        <v>400068.31263661204</v>
      </c>
      <c r="C19" s="5">
        <f>[4]Воропаев!$P$56</f>
        <v>276868.82636363636</v>
      </c>
      <c r="D19" s="5">
        <f>[4]Воропаев!$P$34</f>
        <v>231815.61545454545</v>
      </c>
      <c r="E19" s="5">
        <f>C19-D19</f>
        <v>45053.210909090907</v>
      </c>
      <c r="F19" s="5">
        <f>B19-C19</f>
        <v>123199.48627297569</v>
      </c>
      <c r="H19" s="13"/>
      <c r="I19" s="13"/>
    </row>
    <row r="20" spans="1:9" ht="18.75" x14ac:dyDescent="0.25">
      <c r="A20" s="3" t="s">
        <v>25</v>
      </c>
      <c r="B20" s="4">
        <v>331693.76413333329</v>
      </c>
      <c r="C20" s="5">
        <f>'[4]Врач Попов'!$O$46</f>
        <v>151822.51136363635</v>
      </c>
      <c r="D20" s="5">
        <f>'[4]Врач Попов'!$O$21</f>
        <v>105073.41772727272</v>
      </c>
      <c r="E20" s="5">
        <f>C20-D20</f>
        <v>46749.093636363628</v>
      </c>
      <c r="F20" s="5">
        <f>B20-C20</f>
        <v>179871.25276969693</v>
      </c>
      <c r="H20" s="13"/>
      <c r="I20" s="13"/>
    </row>
    <row r="21" spans="1:9" ht="18.75" customHeight="1" x14ac:dyDescent="0.25">
      <c r="A21" s="43"/>
      <c r="B21" s="44"/>
      <c r="C21" s="44"/>
      <c r="D21" s="44"/>
      <c r="E21" s="44"/>
      <c r="F21" s="45"/>
      <c r="H21" s="13"/>
      <c r="I21" s="13"/>
    </row>
    <row r="22" spans="1:9" ht="32.25" customHeight="1" x14ac:dyDescent="0.25">
      <c r="A22" s="40" t="s">
        <v>9</v>
      </c>
      <c r="B22" s="41"/>
      <c r="C22" s="41"/>
      <c r="D22" s="41"/>
      <c r="E22" s="41"/>
      <c r="F22" s="42"/>
      <c r="H22" s="13"/>
      <c r="I22" s="13"/>
    </row>
    <row r="23" spans="1:9" ht="31.5" customHeight="1" x14ac:dyDescent="0.25">
      <c r="A23" s="37" t="s">
        <v>23</v>
      </c>
      <c r="B23" s="38"/>
      <c r="C23" s="38"/>
      <c r="D23" s="38"/>
      <c r="E23" s="38"/>
      <c r="F23" s="39"/>
    </row>
    <row r="24" spans="1:9" ht="37.5" x14ac:dyDescent="0.25">
      <c r="A24" s="7" t="s">
        <v>1</v>
      </c>
      <c r="B24" s="4">
        <v>28284.793333333331</v>
      </c>
      <c r="C24" s="5">
        <f>'[5]мс  тихоненко'!$I$48</f>
        <v>57358.760500000004</v>
      </c>
      <c r="D24" s="5">
        <f>'[5]мс  тихоненко'!$I$30</f>
        <v>31453.620999999999</v>
      </c>
      <c r="E24" s="5">
        <f>C24-D24</f>
        <v>25905.139500000005</v>
      </c>
      <c r="F24" s="5">
        <f>B24-C24</f>
        <v>-29073.967166666673</v>
      </c>
    </row>
    <row r="25" spans="1:9" ht="42.75" customHeight="1" x14ac:dyDescent="0.25">
      <c r="A25" s="7" t="s">
        <v>5</v>
      </c>
      <c r="B25" s="4">
        <v>28645.138888888887</v>
      </c>
      <c r="C25" s="5">
        <f>'[5]ст. мс  Лихачева '!$N$53</f>
        <v>61347.025909090902</v>
      </c>
      <c r="D25" s="5">
        <f>'[5]ст. мс  Лихачева '!$N$37</f>
        <v>44792.90136363636</v>
      </c>
      <c r="E25" s="5">
        <f>C25-D25</f>
        <v>16554.124545454542</v>
      </c>
      <c r="F25" s="5">
        <f>B25-C25</f>
        <v>-32701.887020202015</v>
      </c>
    </row>
    <row r="26" spans="1:9" ht="35.25" customHeight="1" x14ac:dyDescent="0.25">
      <c r="A26" s="7" t="s">
        <v>6</v>
      </c>
      <c r="B26" s="4">
        <v>29678.522935779813</v>
      </c>
      <c r="C26" s="5">
        <f>'[5]мед регАлпеева'!$J$50</f>
        <v>39892.800000000003</v>
      </c>
      <c r="D26" s="5">
        <f>'[5]мед регАлпеева'!$J$21</f>
        <v>29946.79</v>
      </c>
      <c r="E26" s="5">
        <f>C26-D26</f>
        <v>9946.010000000002</v>
      </c>
      <c r="F26" s="5">
        <f>B26-C26</f>
        <v>-10214.27706422019</v>
      </c>
    </row>
    <row r="27" spans="1:9" ht="39" customHeight="1" x14ac:dyDescent="0.25">
      <c r="A27" s="7" t="s">
        <v>1</v>
      </c>
      <c r="B27" s="4">
        <v>30106.777532679735</v>
      </c>
      <c r="C27" s="5">
        <f>'[5]мс  Харисова'!$M$49</f>
        <v>34161.034626168221</v>
      </c>
      <c r="D27" s="5">
        <f>C27</f>
        <v>34161.034626168221</v>
      </c>
      <c r="E27" s="6">
        <v>0</v>
      </c>
      <c r="F27" s="5">
        <f>B27-C27</f>
        <v>-4054.2570934884861</v>
      </c>
    </row>
    <row r="28" spans="1:9" ht="37.5" x14ac:dyDescent="0.25">
      <c r="A28" s="7" t="s">
        <v>1</v>
      </c>
      <c r="B28" s="4">
        <v>30934.614637014311</v>
      </c>
      <c r="C28" s="5">
        <f>'[5]мс  тюкалова'!$P$58</f>
        <v>61790.478181818173</v>
      </c>
      <c r="D28" s="5">
        <f>'[5]мс  тюкалова'!$P$32</f>
        <v>39835.164545454543</v>
      </c>
      <c r="E28" s="5">
        <f>C28-D28</f>
        <v>21955.313636363629</v>
      </c>
      <c r="F28" s="5">
        <f>B28-C28</f>
        <v>-30855.863544803862</v>
      </c>
    </row>
    <row r="29" spans="1:9" ht="31.5" customHeight="1" x14ac:dyDescent="0.25">
      <c r="A29" s="30" t="s">
        <v>22</v>
      </c>
      <c r="B29" s="30"/>
      <c r="C29" s="30"/>
      <c r="D29" s="30"/>
      <c r="E29" s="30"/>
      <c r="F29" s="30"/>
    </row>
    <row r="30" spans="1:9" ht="37.5" x14ac:dyDescent="0.25">
      <c r="A30" s="7" t="s">
        <v>2</v>
      </c>
      <c r="B30" s="4">
        <v>71441.200000000012</v>
      </c>
      <c r="C30" s="5">
        <f>'[6]Алексеева Т.А.'!$H$35</f>
        <v>98332.759374999994</v>
      </c>
      <c r="D30" s="5">
        <f>'[6]Алексеева Т.А.'!$H$22</f>
        <v>94911.115000000005</v>
      </c>
      <c r="E30" s="5">
        <f>'[6]Алексеева Т.А.'!$H$33</f>
        <v>3421.6418750000003</v>
      </c>
      <c r="F30" s="5">
        <f>B30-C30</f>
        <v>-26891.559374999983</v>
      </c>
    </row>
    <row r="31" spans="1:9" ht="18.75" x14ac:dyDescent="0.25">
      <c r="A31" s="3" t="s">
        <v>3</v>
      </c>
      <c r="B31" s="11">
        <v>79910.080000000016</v>
      </c>
      <c r="C31" s="9">
        <f>'[6]Югова И.Б.'!$J$36</f>
        <v>86458.284062499995</v>
      </c>
      <c r="D31" s="9">
        <f>'[6]Югова И.Б.'!$J$22</f>
        <v>73015.502000000008</v>
      </c>
      <c r="E31" s="9">
        <f>C31-D31</f>
        <v>13442.782062499988</v>
      </c>
      <c r="F31" s="5">
        <f>B31-C31</f>
        <v>-6548.204062499979</v>
      </c>
    </row>
    <row r="32" spans="1:9" ht="37.5" x14ac:dyDescent="0.25">
      <c r="A32" s="3" t="s">
        <v>2</v>
      </c>
      <c r="B32" s="4">
        <v>154138.14999999997</v>
      </c>
      <c r="C32" s="5">
        <f>'[6]Иорх Т.А.'!$H$31</f>
        <v>115759.54531249999</v>
      </c>
      <c r="D32" s="5">
        <f>C32</f>
        <v>115759.54531249999</v>
      </c>
      <c r="E32" s="6">
        <v>0</v>
      </c>
      <c r="F32" s="5">
        <f>B32-C32</f>
        <v>38378.604687499974</v>
      </c>
    </row>
    <row r="33" spans="1:6" ht="37.5" x14ac:dyDescent="0.25">
      <c r="A33" s="7" t="s">
        <v>2</v>
      </c>
      <c r="B33" s="4">
        <v>122923.53000000003</v>
      </c>
      <c r="C33" s="5">
        <f>'[6]Стряпан Е.Н.'!$P$35</f>
        <v>95252.247386363641</v>
      </c>
      <c r="D33" s="5">
        <f>'[6]Стряпан Е.Н.'!$S$21</f>
        <v>85607.417499999996</v>
      </c>
      <c r="E33" s="5">
        <f>C33-D33</f>
        <v>9644.8298863636446</v>
      </c>
      <c r="F33" s="5">
        <f>B33-C33</f>
        <v>27671.282613636387</v>
      </c>
    </row>
    <row r="34" spans="1:6" ht="56.25" x14ac:dyDescent="0.25">
      <c r="A34" s="10" t="s">
        <v>4</v>
      </c>
      <c r="B34" s="4">
        <v>202839.99999999997</v>
      </c>
      <c r="C34" s="5">
        <f>'[6]Дедикова М.В.'!$N$59</f>
        <v>107102.14375</v>
      </c>
      <c r="D34" s="5">
        <f>'[6]Дедикова М.В.'!$N$29</f>
        <v>71975.653000000006</v>
      </c>
      <c r="E34" s="5">
        <f>C34-D34</f>
        <v>35126.490749999997</v>
      </c>
      <c r="F34" s="5">
        <f>B34-C34</f>
        <v>95737.856249999968</v>
      </c>
    </row>
    <row r="35" spans="1:6" ht="35.25" customHeight="1" x14ac:dyDescent="0.25">
      <c r="A35" s="29" t="s">
        <v>10</v>
      </c>
      <c r="B35" s="29"/>
      <c r="C35" s="29"/>
      <c r="D35" s="29"/>
      <c r="E35" s="29"/>
      <c r="F35" s="29"/>
    </row>
    <row r="36" spans="1:6" ht="31.5" customHeight="1" x14ac:dyDescent="0.25">
      <c r="A36" s="30" t="s">
        <v>21</v>
      </c>
      <c r="B36" s="30"/>
      <c r="C36" s="30"/>
      <c r="D36" s="30"/>
      <c r="E36" s="30"/>
      <c r="F36" s="30"/>
    </row>
    <row r="37" spans="1:6" ht="18.75" x14ac:dyDescent="0.25">
      <c r="A37" s="3" t="s">
        <v>7</v>
      </c>
      <c r="B37" s="4">
        <v>28955.450477777777</v>
      </c>
      <c r="C37" s="5">
        <f>'[7]санит Зыбина'!$N$38</f>
        <v>55005.236363636359</v>
      </c>
      <c r="D37" s="5">
        <f>'[7]санит Зыбина'!$N$19</f>
        <v>40197.851818181814</v>
      </c>
      <c r="E37" s="5">
        <f>C37-D37</f>
        <v>14807.384545454544</v>
      </c>
      <c r="F37" s="5">
        <f>B37-C37</f>
        <v>-26049.785885858582</v>
      </c>
    </row>
    <row r="38" spans="1:6" ht="18.75" x14ac:dyDescent="0.25">
      <c r="A38" s="3" t="s">
        <v>7</v>
      </c>
      <c r="B38" s="4">
        <v>30101.931166666665</v>
      </c>
      <c r="C38" s="5">
        <f>[7]Яблонская!$N$54</f>
        <v>71598.001818181816</v>
      </c>
      <c r="D38" s="5">
        <f>[7]Яблонская!$N$22</f>
        <v>60374.154545454541</v>
      </c>
      <c r="E38" s="5">
        <f t="shared" ref="E38:E40" si="0">C38-D38</f>
        <v>11223.847272727275</v>
      </c>
      <c r="F38" s="5">
        <f t="shared" ref="F38:F41" si="1">B38-C38</f>
        <v>-41496.070651515154</v>
      </c>
    </row>
    <row r="39" spans="1:6" ht="37.5" x14ac:dyDescent="0.25">
      <c r="A39" s="3" t="s">
        <v>19</v>
      </c>
      <c r="B39" s="4">
        <v>29098.855590277773</v>
      </c>
      <c r="C39" s="5">
        <f>'[7]санит Ильин'!$N$45</f>
        <v>74074.20636363636</v>
      </c>
      <c r="D39" s="5">
        <f>'[7]санит Ильин'!$N$21</f>
        <v>59212.935454545448</v>
      </c>
      <c r="E39" s="5">
        <f t="shared" si="0"/>
        <v>14861.270909090912</v>
      </c>
      <c r="F39" s="5">
        <f t="shared" si="1"/>
        <v>-44975.350773358587</v>
      </c>
    </row>
    <row r="40" spans="1:6" ht="54.75" customHeight="1" x14ac:dyDescent="0.25">
      <c r="A40" s="3" t="s">
        <v>18</v>
      </c>
      <c r="B40" s="4">
        <v>29334.024740259742</v>
      </c>
      <c r="C40" s="5">
        <f>'[7]санит Терехова'!$I$33</f>
        <v>40493.642500000002</v>
      </c>
      <c r="D40" s="5">
        <f>'[7]санит Терехова'!$I$21</f>
        <v>30638.39</v>
      </c>
      <c r="E40" s="5">
        <f t="shared" si="0"/>
        <v>9855.2525000000023</v>
      </c>
      <c r="F40" s="5">
        <f t="shared" si="1"/>
        <v>-11159.61775974026</v>
      </c>
    </row>
    <row r="41" spans="1:6" ht="18.75" x14ac:dyDescent="0.25">
      <c r="A41" s="3" t="s">
        <v>7</v>
      </c>
      <c r="B41" s="4">
        <v>29706.756160714282</v>
      </c>
      <c r="C41" s="5">
        <f>'[7]санит Кронгардт'!$I$35</f>
        <v>49423.7</v>
      </c>
      <c r="D41" s="5">
        <f>'[7]санит Кронгардт'!$I$22</f>
        <v>40410.81</v>
      </c>
      <c r="E41" s="5">
        <f>'[7]санит Кронгардт'!$I$34</f>
        <v>9012.89</v>
      </c>
      <c r="F41" s="5">
        <f t="shared" si="1"/>
        <v>-19716.943839285716</v>
      </c>
    </row>
    <row r="42" spans="1:6" ht="31.5" customHeight="1" x14ac:dyDescent="0.25">
      <c r="A42" s="31" t="s">
        <v>22</v>
      </c>
      <c r="B42" s="32"/>
      <c r="C42" s="32"/>
      <c r="D42" s="32"/>
      <c r="E42" s="32"/>
      <c r="F42" s="33"/>
    </row>
    <row r="43" spans="1:6" ht="42" customHeight="1" x14ac:dyDescent="0.25">
      <c r="A43" s="3" t="s">
        <v>7</v>
      </c>
      <c r="B43" s="4">
        <v>278289.34249999997</v>
      </c>
      <c r="C43" s="5">
        <v>51866</v>
      </c>
      <c r="D43" s="5">
        <v>51866</v>
      </c>
      <c r="E43" s="6">
        <v>0</v>
      </c>
      <c r="F43" s="5">
        <f>B43-C43</f>
        <v>226423.34249999997</v>
      </c>
    </row>
    <row r="44" spans="1:6" ht="18.75" x14ac:dyDescent="0.25">
      <c r="A44" s="3" t="s">
        <v>8</v>
      </c>
      <c r="B44" s="4">
        <v>199147.29391304345</v>
      </c>
      <c r="C44" s="5">
        <v>65134</v>
      </c>
      <c r="D44" s="5">
        <v>65134</v>
      </c>
      <c r="E44" s="5">
        <f>C44-D44</f>
        <v>0</v>
      </c>
      <c r="F44" s="5">
        <f>B44-C44</f>
        <v>134013.29391304345</v>
      </c>
    </row>
    <row r="45" spans="1:6" ht="18.75" x14ac:dyDescent="0.25">
      <c r="A45" s="3" t="s">
        <v>8</v>
      </c>
      <c r="B45" s="4">
        <v>164922.56593137255</v>
      </c>
      <c r="C45" s="5">
        <f>[8]Паращукова!$I$33</f>
        <v>68105.676250000004</v>
      </c>
      <c r="D45" s="5">
        <f>C45</f>
        <v>68105.676250000004</v>
      </c>
      <c r="E45" s="6">
        <v>0</v>
      </c>
      <c r="F45" s="5">
        <f>B45-C45</f>
        <v>96816.889681372544</v>
      </c>
    </row>
    <row r="46" spans="1:6" ht="18.75" x14ac:dyDescent="0.25">
      <c r="A46" s="3" t="s">
        <v>7</v>
      </c>
      <c r="B46" s="4">
        <v>132182.48661616162</v>
      </c>
      <c r="C46" s="5">
        <f>[8]Раджабова!$I$30</f>
        <v>58106.721249999995</v>
      </c>
      <c r="D46" s="5">
        <f>[8]Раджабова!$I$23</f>
        <v>52980.021249999998</v>
      </c>
      <c r="E46" s="5">
        <f>C46-D46</f>
        <v>5126.6999999999971</v>
      </c>
      <c r="F46" s="5">
        <f>B46-C46</f>
        <v>74075.76536616162</v>
      </c>
    </row>
    <row r="47" spans="1:6" ht="54.75" customHeight="1" x14ac:dyDescent="0.25">
      <c r="A47" s="3" t="s">
        <v>27</v>
      </c>
      <c r="B47" s="4">
        <v>138021.06138888889</v>
      </c>
      <c r="C47" s="5">
        <f>[8]Гончарова!$I$38</f>
        <v>69583.532500000001</v>
      </c>
      <c r="D47" s="5">
        <f>[8]Гончарова!$I$23</f>
        <v>59163.932500000003</v>
      </c>
      <c r="E47" s="5">
        <f>C47-D47</f>
        <v>10419.599999999999</v>
      </c>
      <c r="F47" s="5">
        <f>B47-C47</f>
        <v>68437.52888888889</v>
      </c>
    </row>
  </sheetData>
  <mergeCells count="15">
    <mergeCell ref="A35:F35"/>
    <mergeCell ref="A36:F36"/>
    <mergeCell ref="A42:F42"/>
    <mergeCell ref="A7:F7"/>
    <mergeCell ref="A8:F8"/>
    <mergeCell ref="A15:F15"/>
    <mergeCell ref="A22:F22"/>
    <mergeCell ref="A23:F23"/>
    <mergeCell ref="A29:F29"/>
    <mergeCell ref="A21:F21"/>
    <mergeCell ref="C5:E5"/>
    <mergeCell ref="F5:F6"/>
    <mergeCell ref="A3:F4"/>
    <mergeCell ref="A2:B2"/>
    <mergeCell ref="A5:A6"/>
  </mergeCells>
  <pageMargins left="0.70866141732283472" right="0.70866141732283472" top="0.74803149606299213" bottom="0.74803149606299213" header="0.31496062992125984" footer="0.31496062992125984"/>
  <pageSetup paperSize="9" scale="18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min_max</vt:lpstr>
      <vt:lpstr>min_max!Область_печати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Руслана А. Ковалёва</dc:creator>
  <cp:lastModifiedBy>bazhan</cp:lastModifiedBy>
  <cp:lastPrinted>2019-12-26T06:57:06Z</cp:lastPrinted>
  <dcterms:created xsi:type="dcterms:W3CDTF">2019-12-08T05:47:35Z</dcterms:created>
  <dcterms:modified xsi:type="dcterms:W3CDTF">2020-01-30T00:51:05Z</dcterms:modified>
</cp:coreProperties>
</file>