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4 от 01.10.2024 года\Приложение к вопросу № 14-01 от 01.10.2024_ДС № 5\Доп.соглашение № 5 от 01.10.2024 года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4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2024 '!$A$12:$K$14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2024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2024 '!$B$1:$K$14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I14" i="6" l="1"/>
  <c r="J14" i="6" s="1"/>
  <c r="I13" i="6"/>
  <c r="J13" i="6" s="1"/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<sst xmlns="http://schemas.openxmlformats.org/spreadsheetml/2006/main" count="134" uniqueCount="73">
  <si>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</si>
  <si>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</si>
  <si>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</si>
  <si>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</si>
  <si>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</si>
  <si>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</si>
  <si>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</si>
  <si>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</si>
  <si>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</si>
  <si>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</si>
  <si>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</si>
  <si>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</si>
  <si>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</si>
  <si>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</si>
  <si>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</si>
  <si>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</si>
  <si>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</si>
  <si>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</si>
  <si>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</si>
  <si>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</si>
  <si>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</si>
  <si>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</si>
  <si>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</si>
  <si>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</si>
  <si>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</si>
  <si>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</si>
  <si>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</si>
  <si>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</si>
  <si>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</si>
  <si>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</si>
  <si>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</si>
  <si>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</si>
  <si>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</si>
  <si>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</si>
  <si>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</si>
  <si>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</si>
  <si>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</si>
  <si>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</si>
  <si>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</si>
  <si>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</si>
  <si>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</si>
  <si>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</si>
  <si>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</si>
  <si>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</si>
  <si>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</si>
  <si>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</si>
  <si>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</si>
  <si>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</si>
  <si>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</si>
  <si>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</si>
  <si>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</si>
  <si>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</si>
  <si>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</si>
  <si>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</si>
  <si>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</si>
  <si>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</si>
  <si>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</si>
  <si>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ГБУЗ "Магаданская областная больница"</t>
  </si>
  <si>
    <r>
      <t>КД</t>
    </r>
    <r>
      <rPr>
        <b/>
        <sz val="9"/>
        <rFont val="Times New Roman"/>
        <family val="1"/>
        <charset val="204"/>
      </rPr>
      <t>ПВ</t>
    </r>
  </si>
  <si>
    <t>КДур</t>
  </si>
  <si>
    <r>
      <rPr>
        <b/>
        <sz val="20"/>
        <rFont val="Times New Roman"/>
        <family val="1"/>
        <charset val="204"/>
      </rPr>
      <t>ПН</t>
    </r>
    <r>
      <rPr>
        <b/>
        <sz val="14"/>
        <rFont val="Times New Roman"/>
        <family val="1"/>
        <charset val="204"/>
      </rPr>
      <t>БАЗ</t>
    </r>
  </si>
  <si>
    <r>
      <t>КД</t>
    </r>
    <r>
      <rPr>
        <b/>
        <sz val="11"/>
        <rFont val="Times New Roman"/>
        <family val="1"/>
        <charset val="204"/>
      </rPr>
      <t>ЗП</t>
    </r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</si>
  <si>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для i-той медицинской </t>
  </si>
  <si>
    <t>Коэффициент половозрастного состава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</si>
  <si>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Федерации, для i-той медицинской организации </t>
  </si>
  <si>
    <t>Базовый (средний) подушевой норматив финансирования на месяц, рублей</t>
  </si>
  <si>
    <t>Дифференцированный подушевой норматив финасирования 
СМП  для i медицинской организации</t>
  </si>
  <si>
    <t>к Дополнительному соглашению № 5</t>
  </si>
  <si>
    <r>
      <t xml:space="preserve"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rgb="FF0000FF"/>
        <rFont val="Times New Roman"/>
        <family val="1"/>
        <charset val="204"/>
      </rPr>
      <t>(вступает в силу с 01 октября 2024 года)</t>
    </r>
  </si>
  <si>
    <t>Среднемесячная численность застрахованных лиц на территории обслуживания скорой медицинской помощи за август 2024 года</t>
  </si>
  <si>
    <t>Ежемесячный объем финансового обеспечения  медицинской организации, оказывающей СМП по подушевому финансированию с 01.10.2024</t>
  </si>
  <si>
    <t>от "04" октября 2024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</si>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</sst>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0.0000"/>
    <numFmt numFmtId="173" formatCode="#,##0.000000"/>
  </numFmts>
  <fonts count="4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6" fillId="0" borderId="0"/>
    <xf numFmtId="164" fontId="2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4" fillId="2" borderId="0" xfId="1" applyFont="1" applyFill="1" applyBorder="1" applyAlignment="1">
      <alignment horizontal="right" vertical="center" wrapText="1"/>
    </xf>
    <xf numFmtId="0" fontId="38" fillId="2" borderId="0" xfId="1" applyFont="1" applyFill="1" applyBorder="1" applyAlignment="1">
      <alignment vertical="center" wrapText="1"/>
    </xf>
    <xf numFmtId="0" fontId="37" fillId="2" borderId="0" xfId="1" applyFont="1" applyFill="1" applyBorder="1" applyAlignment="1">
      <alignment horizontal="center" vertical="center" wrapText="1"/>
    </xf>
    <xf numFmtId="172" fontId="13" fillId="2" borderId="0" xfId="1" applyNumberFormat="1" applyFont="1" applyFill="1" applyBorder="1" applyAlignment="1">
      <alignment vertical="center" wrapText="1"/>
    </xf>
    <xf numFmtId="3" fontId="18" fillId="2" borderId="1" xfId="45" applyNumberFormat="1" applyFont="1" applyFill="1" applyBorder="1" applyAlignment="1">
      <alignment horizontal="center" vertical="center" wrapText="1"/>
    </xf>
    <xf numFmtId="172" fontId="37" fillId="2" borderId="0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wrapText="1"/>
    </xf>
    <xf numFmtId="4" fontId="21" fillId="2" borderId="1" xfId="4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173" fontId="13" fillId="2" borderId="1" xfId="41" applyNumberFormat="1" applyFont="1" applyFill="1" applyBorder="1" applyAlignment="1">
      <alignment horizontal="center" wrapText="1"/>
    </xf>
    <xf numFmtId="4" fontId="13" fillId="2" borderId="1" xfId="41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0" fontId="16" fillId="2" borderId="0" xfId="1" applyFont="1" applyFill="1" applyBorder="1" applyAlignment="1">
      <alignment horizontal="center" vertical="center" wrapText="1"/>
    </xf>
    <xf numFmtId="0" fontId="35" fillId="2" borderId="0" xfId="1" applyFont="1" applyFill="1" applyAlignment="1">
      <alignment horizontal="right" wrapText="1"/>
    </xf>
    <xf numFmtId="3" fontId="39" fillId="2" borderId="8" xfId="1" applyNumberFormat="1" applyFont="1" applyFill="1" applyBorder="1" applyAlignment="1">
      <alignment horizontal="center" vertical="top" wrapText="1"/>
    </xf>
    <xf numFmtId="3" fontId="39" fillId="2" borderId="12" xfId="1" applyNumberFormat="1" applyFont="1" applyFill="1" applyBorder="1" applyAlignment="1">
      <alignment horizontal="center" vertical="top" wrapText="1"/>
    </xf>
    <xf numFmtId="3" fontId="6" fillId="2" borderId="1" xfId="1" applyNumberFormat="1" applyFont="1" applyFill="1" applyBorder="1" applyAlignment="1">
      <alignment horizontal="center" vertical="top" wrapText="1"/>
    </xf>
    <xf numFmtId="0" fontId="37" fillId="2" borderId="0" xfId="1" applyFont="1" applyFill="1" applyBorder="1" applyAlignment="1">
      <alignment horizontal="left" vertical="center" wrapText="1"/>
    </xf>
    <xf numFmtId="0" fontId="34" fillId="2" borderId="0" xfId="1" applyFont="1" applyFill="1" applyBorder="1" applyAlignment="1">
      <alignment horizontal="right" vertical="center" wrapText="1"/>
    </xf>
    <xf numFmtId="0" fontId="39" fillId="2" borderId="1" xfId="1" applyFont="1" applyFill="1" applyBorder="1" applyAlignment="1">
      <alignment horizontal="center" vertical="top" wrapText="1"/>
    </xf>
    <xf numFmtId="3" fontId="7" fillId="2" borderId="1" xfId="1" applyNumberFormat="1" applyFont="1" applyFill="1" applyBorder="1" applyAlignment="1">
      <alignment horizontal="center" vertical="top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9"/>
      <c r="B1" s="119"/>
      <c r="C1" s="119"/>
      <c r="D1" s="119"/>
      <c r="E1" s="119"/>
      <c r="F1" s="22"/>
      <c r="G1" s="3"/>
      <c r="H1" s="22"/>
      <c r="I1" s="22"/>
    </row>
    <row r="2" spans="1:10" ht="50.25" customHeight="1" x14ac:dyDescent="0.25">
      <c r="A2" s="120"/>
      <c r="B2" s="120"/>
      <c r="C2" s="120"/>
      <c r="D2" s="120"/>
      <c r="E2" s="120"/>
      <c r="F2" s="31"/>
      <c r="G2" s="31"/>
      <c r="H2" s="22"/>
      <c r="I2" s="22"/>
    </row>
    <row r="3" spans="1:10" ht="16.5" customHeight="1" x14ac:dyDescent="0.25">
      <c r="A3" s="120"/>
      <c r="B3" s="120"/>
      <c r="C3" s="120"/>
      <c r="D3" s="120"/>
      <c r="E3" s="120"/>
      <c r="F3" s="120"/>
      <c r="G3" s="32"/>
      <c r="H3" s="119"/>
      <c r="I3" s="119"/>
    </row>
    <row r="4" spans="1:10" ht="117.75" customHeight="1" x14ac:dyDescent="0.25">
      <c r="A4" s="28" t="s">
        <v>8</v>
      </c>
      <c r="B4" s="28" t="s">
        <v>9</v>
      </c>
      <c r="C4" s="121" t="s">
        <v>17</v>
      </c>
      <c r="D4" s="121"/>
      <c r="E4" s="122" t="s">
        <v>27</v>
      </c>
      <c r="F4" s="124" t="s">
        <v>29</v>
      </c>
      <c r="G4" s="125"/>
      <c r="H4" s="124" t="s">
        <v>28</v>
      </c>
      <c r="I4" s="125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3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119"/>
      <c r="H1" s="22"/>
      <c r="I1" s="22"/>
    </row>
    <row r="2" spans="1:9" ht="35.25" customHeight="1" x14ac:dyDescent="0.25">
      <c r="A2" s="120" t="s">
        <v>16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17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43"/>
      <c r="L1" s="143"/>
      <c r="M1" s="143"/>
      <c r="N1" s="143"/>
      <c r="O1" s="143"/>
      <c r="P1" s="143"/>
      <c r="Q1" s="143"/>
    </row>
    <row r="2" spans="1:25" ht="22.5" customHeight="1" x14ac:dyDescent="0.3">
      <c r="K2" s="144"/>
      <c r="L2" s="144"/>
      <c r="M2" s="144"/>
      <c r="N2" s="144"/>
      <c r="O2" s="144"/>
      <c r="P2" s="144"/>
      <c r="Q2" s="144"/>
    </row>
    <row r="3" spans="1:25" ht="27.75" customHeight="1" x14ac:dyDescent="0.3">
      <c r="C3" s="145" t="s">
        <v>50</v>
      </c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5"/>
      <c r="Q3" s="5" t="s">
        <v>39</v>
      </c>
    </row>
    <row r="4" spans="1:25" s="96" customFormat="1" ht="43.9" customHeight="1" x14ac:dyDescent="0.3">
      <c r="B4" s="146" t="s">
        <v>8</v>
      </c>
      <c r="C4" s="146" t="s">
        <v>9</v>
      </c>
      <c r="D4" s="146" t="s">
        <v>10</v>
      </c>
      <c r="E4" s="147" t="s">
        <v>44</v>
      </c>
      <c r="F4" s="147" t="s">
        <v>52</v>
      </c>
      <c r="G4" s="148" t="s">
        <v>11</v>
      </c>
      <c r="H4" s="149"/>
      <c r="I4" s="149"/>
      <c r="J4" s="149"/>
      <c r="K4" s="150"/>
      <c r="L4" s="151" t="s">
        <v>36</v>
      </c>
      <c r="M4" s="151" t="s">
        <v>47</v>
      </c>
      <c r="N4" s="151" t="s">
        <v>46</v>
      </c>
      <c r="O4" s="152" t="s">
        <v>53</v>
      </c>
      <c r="P4" s="152" t="s">
        <v>40</v>
      </c>
      <c r="Q4" s="153" t="s">
        <v>41</v>
      </c>
    </row>
    <row r="5" spans="1:25" s="7" customFormat="1" ht="159.75" customHeight="1" x14ac:dyDescent="0.3">
      <c r="B5" s="146"/>
      <c r="C5" s="146"/>
      <c r="D5" s="146"/>
      <c r="E5" s="147"/>
      <c r="F5" s="147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51"/>
      <c r="M5" s="151"/>
      <c r="N5" s="151"/>
      <c r="O5" s="152"/>
      <c r="P5" s="152"/>
      <c r="Q5" s="154"/>
    </row>
    <row r="6" spans="1:25" s="8" customFormat="1" ht="39.75" customHeight="1" x14ac:dyDescent="0.3">
      <c r="B6" s="146"/>
      <c r="C6" s="146"/>
      <c r="D6" s="146"/>
      <c r="E6" s="147"/>
      <c r="F6" s="147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41" t="s">
        <v>45</v>
      </c>
      <c r="S6" s="142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38" t="e">
        <f>S9/U9</f>
        <v>#REF!</v>
      </c>
      <c r="L8" s="135" t="e">
        <f>ROUND(E8*K8,2)</f>
        <v>#REF!</v>
      </c>
      <c r="M8" s="132" t="e">
        <f>ROUND(Q16/Q17,9)</f>
        <v>#REF!</v>
      </c>
      <c r="N8" s="135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2024 '!K13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40"/>
      <c r="L9" s="137"/>
      <c r="M9" s="133"/>
      <c r="N9" s="137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2024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38" t="e">
        <f>S11/U11</f>
        <v>#REF!</v>
      </c>
      <c r="L10" s="135" t="e">
        <f>ROUND(E8*K10,2)</f>
        <v>#REF!</v>
      </c>
      <c r="M10" s="133"/>
      <c r="N10" s="135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2024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39"/>
      <c r="L11" s="136"/>
      <c r="M11" s="133"/>
      <c r="N11" s="136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2024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38" t="e">
        <f>S13/U13</f>
        <v>#REF!</v>
      </c>
      <c r="L12" s="135" t="e">
        <f>ROUND(E10*K12,2)</f>
        <v>#REF!</v>
      </c>
      <c r="M12" s="133"/>
      <c r="N12" s="135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2024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39"/>
      <c r="L13" s="136"/>
      <c r="M13" s="133"/>
      <c r="N13" s="136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2024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38" t="e">
        <f>S15/U15</f>
        <v>#REF!</v>
      </c>
      <c r="L14" s="135" t="e">
        <f>ROUND(E12*K14,2)</f>
        <v>#REF!</v>
      </c>
      <c r="M14" s="133"/>
      <c r="N14" s="135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2024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40"/>
      <c r="L15" s="137"/>
      <c r="M15" s="133"/>
      <c r="N15" s="137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2024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34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22"/>
      <c r="H1" s="22"/>
      <c r="I1" s="22"/>
    </row>
    <row r="2" spans="1:9" ht="35.25" customHeight="1" x14ac:dyDescent="0.25">
      <c r="A2" s="120" t="s">
        <v>55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49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6" t="s">
        <v>8</v>
      </c>
      <c r="B20" s="126" t="s">
        <v>9</v>
      </c>
      <c r="C20" s="129" t="s">
        <v>18</v>
      </c>
      <c r="D20" s="129" t="s">
        <v>49</v>
      </c>
      <c r="E20" s="129" t="s">
        <v>19</v>
      </c>
      <c r="F20" s="129" t="s">
        <v>20</v>
      </c>
    </row>
    <row r="21" spans="1:6" x14ac:dyDescent="0.25">
      <c r="A21" s="127"/>
      <c r="B21" s="127"/>
      <c r="C21" s="130"/>
      <c r="D21" s="130"/>
      <c r="E21" s="130"/>
      <c r="F21" s="130"/>
    </row>
    <row r="22" spans="1:6" x14ac:dyDescent="0.25">
      <c r="A22" s="128"/>
      <c r="B22" s="128"/>
      <c r="C22" s="131"/>
      <c r="D22" s="131"/>
      <c r="E22" s="131"/>
      <c r="F22" s="131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H3:I3"/>
    <mergeCell ref="A4:A6"/>
    <mergeCell ref="B4:B6"/>
    <mergeCell ref="C4:C6"/>
    <mergeCell ref="D4:D6"/>
    <mergeCell ref="E4:E6"/>
    <mergeCell ref="F4:F6"/>
    <mergeCell ref="A1:F1"/>
    <mergeCell ref="A20:A22"/>
    <mergeCell ref="B20:B22"/>
    <mergeCell ref="C20:C22"/>
    <mergeCell ref="D20:D22"/>
    <mergeCell ref="E20:E22"/>
    <mergeCell ref="F20:F22"/>
    <mergeCell ref="A2:F2"/>
    <mergeCell ref="A3:G3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2"/>
  <sheetViews>
    <sheetView tabSelected="1" view="pageBreakPreview" topLeftCell="B1" zoomScale="70" zoomScaleNormal="53" zoomScaleSheetLayoutView="70" workbookViewId="0">
      <selection activeCell="J14" sqref="J14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5" width="17.7109375" style="4" customWidth="1"/>
    <col min="6" max="6" width="19.28515625" style="4" customWidth="1"/>
    <col min="7" max="7" width="24.85546875" style="4" customWidth="1"/>
    <col min="8" max="8" width="24.42578125" style="4" customWidth="1"/>
    <col min="9" max="9" width="19.7109375" style="4" customWidth="1"/>
    <col min="10" max="10" width="20.7109375" style="4" customWidth="1"/>
    <col min="11" max="12" width="21" style="4" customWidth="1"/>
    <col min="13" max="13" width="16.7109375" style="4" customWidth="1"/>
    <col min="14" max="14" width="17.140625" style="4" customWidth="1"/>
    <col min="15" max="15" width="23.140625" style="4" customWidth="1"/>
    <col min="16" max="16" width="20.42578125" style="4" customWidth="1"/>
    <col min="17" max="17" width="25.42578125" style="4" customWidth="1"/>
    <col min="18" max="18" width="15.7109375" style="4" customWidth="1"/>
    <col min="19" max="16384" width="9.140625" style="4"/>
  </cols>
  <sheetData>
    <row r="1" spans="1:18" ht="20.25" x14ac:dyDescent="0.3">
      <c r="J1" s="155" t="s">
        <v>72</v>
      </c>
      <c r="K1" s="155"/>
    </row>
    <row r="2" spans="1:18" ht="20.25" customHeight="1" x14ac:dyDescent="0.3">
      <c r="I2" s="155" t="s">
        <v>67</v>
      </c>
      <c r="J2" s="155"/>
      <c r="K2" s="155"/>
    </row>
    <row r="3" spans="1:18" ht="18" customHeight="1" x14ac:dyDescent="0.3">
      <c r="I3" s="103"/>
      <c r="J3" s="155" t="s">
        <v>71</v>
      </c>
      <c r="K3" s="155"/>
    </row>
    <row r="4" spans="1:18" ht="22.5" customHeight="1" x14ac:dyDescent="0.3">
      <c r="J4" s="157"/>
      <c r="K4" s="157"/>
    </row>
    <row r="5" spans="1:18" ht="22.5" customHeight="1" x14ac:dyDescent="0.3">
      <c r="J5" s="116"/>
      <c r="K5" s="116"/>
    </row>
    <row r="6" spans="1:18" ht="65.25" customHeight="1" x14ac:dyDescent="0.3">
      <c r="B6" s="156" t="s">
        <v>68</v>
      </c>
      <c r="C6" s="156"/>
      <c r="D6" s="156"/>
      <c r="E6" s="156"/>
      <c r="F6" s="156"/>
      <c r="G6" s="156"/>
      <c r="H6" s="156"/>
      <c r="I6" s="156"/>
      <c r="J6" s="156"/>
      <c r="K6" s="156"/>
    </row>
    <row r="7" spans="1:18" ht="16.5" customHeight="1" x14ac:dyDescent="0.3">
      <c r="B7" s="161"/>
      <c r="C7" s="161"/>
      <c r="D7" s="161"/>
      <c r="E7" s="105"/>
      <c r="F7" s="109"/>
      <c r="G7" s="106"/>
      <c r="H7" s="106"/>
      <c r="J7" s="104"/>
      <c r="K7" s="104"/>
    </row>
    <row r="8" spans="1:18" ht="24" customHeight="1" x14ac:dyDescent="0.3">
      <c r="B8" s="162" t="s">
        <v>56</v>
      </c>
      <c r="C8" s="162"/>
      <c r="D8" s="162"/>
      <c r="E8" s="162"/>
      <c r="F8" s="162"/>
      <c r="G8" s="162"/>
      <c r="H8" s="162"/>
      <c r="I8" s="162"/>
      <c r="J8" s="162"/>
      <c r="K8" s="162"/>
    </row>
    <row r="9" spans="1:18" s="6" customFormat="1" ht="57" customHeight="1" x14ac:dyDescent="0.3">
      <c r="B9" s="146" t="s">
        <v>8</v>
      </c>
      <c r="C9" s="146" t="s">
        <v>9</v>
      </c>
      <c r="D9" s="158" t="s">
        <v>65</v>
      </c>
      <c r="E9" s="163" t="s">
        <v>69</v>
      </c>
      <c r="F9" s="158" t="s">
        <v>63</v>
      </c>
      <c r="G9" s="160" t="s">
        <v>62</v>
      </c>
      <c r="H9" s="160" t="s">
        <v>64</v>
      </c>
      <c r="I9" s="160" t="s">
        <v>66</v>
      </c>
      <c r="J9" s="164" t="s">
        <v>70</v>
      </c>
      <c r="K9" s="164" t="s">
        <v>40</v>
      </c>
    </row>
    <row r="10" spans="1:18" s="7" customFormat="1" ht="252" customHeight="1" x14ac:dyDescent="0.3">
      <c r="B10" s="146"/>
      <c r="C10" s="146"/>
      <c r="D10" s="159"/>
      <c r="E10" s="163"/>
      <c r="F10" s="159"/>
      <c r="G10" s="160"/>
      <c r="H10" s="160"/>
      <c r="I10" s="160"/>
      <c r="J10" s="164"/>
      <c r="K10" s="164"/>
    </row>
    <row r="11" spans="1:18" s="8" customFormat="1" ht="30" customHeight="1" x14ac:dyDescent="0.3">
      <c r="B11" s="146"/>
      <c r="C11" s="146"/>
      <c r="D11" s="110" t="s">
        <v>60</v>
      </c>
      <c r="E11" s="163"/>
      <c r="F11" s="108" t="s">
        <v>58</v>
      </c>
      <c r="G11" s="108" t="s">
        <v>59</v>
      </c>
      <c r="H11" s="108" t="s">
        <v>61</v>
      </c>
      <c r="I11" s="10" t="s">
        <v>37</v>
      </c>
      <c r="J11" s="10" t="s">
        <v>43</v>
      </c>
      <c r="K11" s="10" t="s">
        <v>54</v>
      </c>
    </row>
    <row r="12" spans="1:18" s="8" customFormat="1" ht="28.5" customHeight="1" x14ac:dyDescent="0.3">
      <c r="B12" s="113">
        <v>1</v>
      </c>
      <c r="C12" s="113">
        <v>2</v>
      </c>
      <c r="D12" s="114">
        <v>3</v>
      </c>
      <c r="E12" s="114">
        <v>4</v>
      </c>
      <c r="F12" s="114">
        <v>5</v>
      </c>
      <c r="G12" s="115">
        <v>6</v>
      </c>
      <c r="H12" s="9">
        <v>7</v>
      </c>
      <c r="I12" s="9">
        <v>8</v>
      </c>
      <c r="J12" s="9">
        <v>11</v>
      </c>
      <c r="K12" s="9">
        <v>12</v>
      </c>
      <c r="L12" s="7"/>
      <c r="O12" s="7"/>
      <c r="P12" s="100"/>
    </row>
    <row r="13" spans="1:18" ht="59.25" customHeight="1" x14ac:dyDescent="0.3">
      <c r="A13" s="4">
        <v>1343001</v>
      </c>
      <c r="B13" s="47">
        <v>1</v>
      </c>
      <c r="C13" s="12" t="s">
        <v>6</v>
      </c>
      <c r="D13" s="43">
        <v>348.6</v>
      </c>
      <c r="E13" s="111">
        <v>104676</v>
      </c>
      <c r="F13" s="117">
        <v>0.99992599999999998</v>
      </c>
      <c r="G13" s="117">
        <v>0.95799999999999996</v>
      </c>
      <c r="H13" s="117">
        <v>1</v>
      </c>
      <c r="I13" s="118">
        <f>ROUND(D13*F13*G13*H13,2)</f>
        <v>333.93</v>
      </c>
      <c r="J13" s="112">
        <f>ROUND(I13*E13,2)</f>
        <v>34954456.68</v>
      </c>
      <c r="K13" s="112">
        <v>418267121</v>
      </c>
      <c r="L13" s="79"/>
      <c r="M13" s="79"/>
      <c r="P13" s="101"/>
      <c r="R13" s="102"/>
    </row>
    <row r="14" spans="1:18" ht="46.5" customHeight="1" x14ac:dyDescent="0.3">
      <c r="B14" s="47">
        <v>2</v>
      </c>
      <c r="C14" s="12" t="s">
        <v>57</v>
      </c>
      <c r="D14" s="43">
        <v>348.6</v>
      </c>
      <c r="E14" s="111">
        <v>22346</v>
      </c>
      <c r="F14" s="117">
        <v>1.000345</v>
      </c>
      <c r="G14" s="117">
        <v>1.19604</v>
      </c>
      <c r="H14" s="117">
        <v>1</v>
      </c>
      <c r="I14" s="118">
        <f>ROUND(D14*F14*G14*H14,2)</f>
        <v>417.08</v>
      </c>
      <c r="J14" s="112">
        <f>ROUND(I14*E14,2)</f>
        <v>9320069.6799999997</v>
      </c>
      <c r="K14" s="112">
        <v>118101519</v>
      </c>
      <c r="L14" s="79"/>
      <c r="M14" s="79"/>
      <c r="P14" s="101"/>
      <c r="R14" s="102"/>
    </row>
    <row r="15" spans="1:18" ht="24" customHeight="1" x14ac:dyDescent="0.3">
      <c r="B15" s="57"/>
      <c r="C15" s="57"/>
      <c r="D15" s="107"/>
      <c r="E15" s="58"/>
      <c r="F15" s="60"/>
    </row>
    <row r="16" spans="1:18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7">
    <mergeCell ref="F9:F10"/>
    <mergeCell ref="G9:G10"/>
    <mergeCell ref="H9:H10"/>
    <mergeCell ref="D9:D10"/>
    <mergeCell ref="B7:D7"/>
    <mergeCell ref="B8:K8"/>
    <mergeCell ref="I9:I10"/>
    <mergeCell ref="B9:B11"/>
    <mergeCell ref="C9:C11"/>
    <mergeCell ref="E9:E11"/>
    <mergeCell ref="K9:K10"/>
    <mergeCell ref="J9:J10"/>
    <mergeCell ref="J1:K1"/>
    <mergeCell ref="J3:K3"/>
    <mergeCell ref="B6:K6"/>
    <mergeCell ref="J4:K4"/>
    <mergeCell ref="I2:K2"/>
  </mergeCells>
  <pageMargins left="0.23622047244094491" right="0.35433070866141736" top="0.74803149606299213" bottom="0.39370078740157483" header="0.15748031496062992" footer="0.1574803149606299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2024 </vt:lpstr>
      <vt:lpstr>'СМП 2017  (2)'!Заголовки_для_печати</vt:lpstr>
      <vt:lpstr>'СМП 2024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2024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2023-01-24T00:21:57Z</cp:lastPrinted>
  <dcterms:created xsi:type="dcterms:W3CDTF">2015-02-06T05:02:21Z</dcterms:created>
  <dcterms:modified xsi:type="dcterms:W3CDTF">2024-09-30T22:56:26Z</dcterms:modified>
</cp:coreProperties>
</file>